
<file path=[Content_Types].xml><?xml version="1.0" encoding="utf-8"?>
<Types xmlns="http://schemas.openxmlformats.org/package/2006/content-types">
  <Override PartName="/xl/charts/chart189.xml" ContentType="application/vnd.openxmlformats-officedocument.drawingml.chart+xml"/>
  <Override PartName="/xl/charts/chart241.xml" ContentType="application/vnd.openxmlformats-officedocument.drawingml.chart+xml"/>
  <Override PartName="/xl/styles.xml" ContentType="application/vnd.openxmlformats-officedocument.spreadsheetml.styles+xml"/>
  <Override PartName="/xl/charts/chart4.xml" ContentType="application/vnd.openxmlformats-officedocument.drawingml.chart+xml"/>
  <Override PartName="/xl/charts/chart178.xml" ContentType="application/vnd.openxmlformats-officedocument.drawingml.chart+xml"/>
  <Override PartName="/xl/charts/chart230.xml" ContentType="application/vnd.openxmlformats-officedocument.drawingml.chart+xml"/>
  <Override PartName="/xl/charts/chart109.xml" ContentType="application/vnd.openxmlformats-officedocument.drawingml.chart+xml"/>
  <Override PartName="/xl/charts/chart156.xml" ContentType="application/vnd.openxmlformats-officedocument.drawingml.chart+xml"/>
  <Override PartName="/xl/charts/chart167.xml" ContentType="application/vnd.openxmlformats-officedocument.drawingml.chart+xml"/>
  <Override PartName="/xl/charts/chart306.xml" ContentType="application/vnd.openxmlformats-officedocument.drawingml.chart+xml"/>
  <Default Extension="xml" ContentType="application/xml"/>
  <Override PartName="/xl/drawings/drawing2.xml" ContentType="application/vnd.openxmlformats-officedocument.drawing+xml"/>
  <Override PartName="/xl/charts/chart49.xml" ContentType="application/vnd.openxmlformats-officedocument.drawingml.chart+xml"/>
  <Override PartName="/xl/charts/chart96.xml" ContentType="application/vnd.openxmlformats-officedocument.drawingml.chart+xml"/>
  <Override PartName="/xl/charts/chart145.xml" ContentType="application/vnd.openxmlformats-officedocument.drawingml.chart+xml"/>
  <Override PartName="/xl/charts/chart192.xml" ContentType="application/vnd.openxmlformats-officedocument.drawingml.chart+xml"/>
  <Override PartName="/xl/charts/chart279.xml" ContentType="application/vnd.openxmlformats-officedocument.drawingml.chart+xml"/>
  <Override PartName="/xl/worksheets/sheet3.xml" ContentType="application/vnd.openxmlformats-officedocument.spreadsheetml.worksheet+xml"/>
  <Override PartName="/xl/charts/chart27.xml" ContentType="application/vnd.openxmlformats-officedocument.drawingml.chart+xml"/>
  <Override PartName="/xl/charts/chart38.xml" ContentType="application/vnd.openxmlformats-officedocument.drawingml.chart+xml"/>
  <Override PartName="/xl/charts/chart74.xml" ContentType="application/vnd.openxmlformats-officedocument.drawingml.chart+xml"/>
  <Override PartName="/xl/charts/chart85.xml" ContentType="application/vnd.openxmlformats-officedocument.drawingml.chart+xml"/>
  <Override PartName="/xl/charts/chart134.xml" ContentType="application/vnd.openxmlformats-officedocument.drawingml.chart+xml"/>
  <Override PartName="/xl/charts/chart181.xml" ContentType="application/vnd.openxmlformats-officedocument.drawingml.chart+xml"/>
  <Override PartName="/xl/charts/chart268.xml" ContentType="application/vnd.openxmlformats-officedocument.drawingml.chart+xml"/>
  <Override PartName="/xl/charts/chart16.xml" ContentType="application/vnd.openxmlformats-officedocument.drawingml.chart+xml"/>
  <Override PartName="/xl/charts/chart63.xml" ContentType="application/vnd.openxmlformats-officedocument.drawingml.chart+xml"/>
  <Override PartName="/xl/charts/chart112.xml" ContentType="application/vnd.openxmlformats-officedocument.drawingml.chart+xml"/>
  <Override PartName="/xl/charts/chart123.xml" ContentType="application/vnd.openxmlformats-officedocument.drawingml.chart+xml"/>
  <Override PartName="/xl/charts/chart170.xml" ContentType="application/vnd.openxmlformats-officedocument.drawingml.chart+xml"/>
  <Override PartName="/xl/charts/chart257.xml" ContentType="application/vnd.openxmlformats-officedocument.drawingml.chart+xml"/>
  <Override PartName="/xl/charts/chart52.xml" ContentType="application/vnd.openxmlformats-officedocument.drawingml.chart+xml"/>
  <Override PartName="/xl/charts/chart101.xml" ContentType="application/vnd.openxmlformats-officedocument.drawingml.chart+xml"/>
  <Override PartName="/xl/charts/chart246.xml" ContentType="application/vnd.openxmlformats-officedocument.drawingml.chart+xml"/>
  <Override PartName="/xl/charts/chart293.xml" ContentType="application/vnd.openxmlformats-officedocument.drawingml.chart+xml"/>
  <Override PartName="/xl/charts/chart9.xml" ContentType="application/vnd.openxmlformats-officedocument.drawingml.chart+xml"/>
  <Override PartName="/xl/charts/chart30.xml" ContentType="application/vnd.openxmlformats-officedocument.drawingml.chart+xml"/>
  <Override PartName="/xl/charts/chart41.xml" ContentType="application/vnd.openxmlformats-officedocument.drawingml.chart+xml"/>
  <Override PartName="/xl/charts/chart224.xml" ContentType="application/vnd.openxmlformats-officedocument.drawingml.chart+xml"/>
  <Override PartName="/xl/charts/chart235.xml" ContentType="application/vnd.openxmlformats-officedocument.drawingml.chart+xml"/>
  <Override PartName="/xl/charts/chart271.xml" ContentType="application/vnd.openxmlformats-officedocument.drawingml.chart+xml"/>
  <Override PartName="/xl/charts/chart282.xml" ContentType="application/vnd.openxmlformats-officedocument.drawingml.chart+xml"/>
  <Override PartName="/xl/charts/chart213.xml" ContentType="application/vnd.openxmlformats-officedocument.drawingml.chart+xml"/>
  <Override PartName="/xl/charts/chart260.xml" ContentType="application/vnd.openxmlformats-officedocument.drawingml.chart+xml"/>
  <Override PartName="/xl/charts/chart139.xml" ContentType="application/vnd.openxmlformats-officedocument.drawingml.chart+xml"/>
  <Override PartName="/xl/drawings/drawing7.xml" ContentType="application/vnd.openxmlformats-officedocument.drawing+xml"/>
  <Override PartName="/xl/charts/chart186.xml" ContentType="application/vnd.openxmlformats-officedocument.drawingml.chart+xml"/>
  <Override PartName="/xl/charts/chart197.xml" ContentType="application/vnd.openxmlformats-officedocument.drawingml.chart+xml"/>
  <Override PartName="/xl/charts/chart202.xml" ContentType="application/vnd.openxmlformats-officedocument.drawingml.chart+xml"/>
  <Override PartName="/xl/worksheets/sheet8.xml" ContentType="application/vnd.openxmlformats-officedocument.spreadsheetml.worksheet+xml"/>
  <Override PartName="/xl/charts/chart79.xml" ContentType="application/vnd.openxmlformats-officedocument.drawingml.chart+xml"/>
  <Override PartName="/xl/charts/chart128.xml" ContentType="application/vnd.openxmlformats-officedocument.drawingml.chart+xml"/>
  <Override PartName="/xl/charts/chart175.xml" ContentType="application/vnd.openxmlformats-officedocument.drawingml.chart+xml"/>
  <Override PartName="/xl/worksheets/sheet10.xml" ContentType="application/vnd.openxmlformats-officedocument.spreadsheetml.worksheet+xml"/>
  <Override PartName="/xl/charts/chart1.xml" ContentType="application/vnd.openxmlformats-officedocument.drawingml.chart+xml"/>
  <Override PartName="/xl/charts/chart57.xml" ContentType="application/vnd.openxmlformats-officedocument.drawingml.chart+xml"/>
  <Override PartName="/xl/charts/chart68.xml" ContentType="application/vnd.openxmlformats-officedocument.drawingml.chart+xml"/>
  <Override PartName="/xl/charts/chart117.xml" ContentType="application/vnd.openxmlformats-officedocument.drawingml.chart+xml"/>
  <Override PartName="/xl/charts/chart164.xml" ContentType="application/vnd.openxmlformats-officedocument.drawingml.chart+xml"/>
  <Override PartName="/xl/charts/chart298.xml" ContentType="application/vnd.openxmlformats-officedocument.drawingml.chart+xml"/>
  <Override PartName="/docProps/app.xml" ContentType="application/vnd.openxmlformats-officedocument.extended-properties+xml"/>
  <Override PartName="/xl/charts/chart46.xml" ContentType="application/vnd.openxmlformats-officedocument.drawingml.chart+xml"/>
  <Override PartName="/xl/charts/chart93.xml" ContentType="application/vnd.openxmlformats-officedocument.drawingml.chart+xml"/>
  <Override PartName="/xl/charts/chart106.xml" ContentType="application/vnd.openxmlformats-officedocument.drawingml.chart+xml"/>
  <Override PartName="/xl/charts/chart142.xml" ContentType="application/vnd.openxmlformats-officedocument.drawingml.chart+xml"/>
  <Override PartName="/xl/charts/chart153.xml" ContentType="application/vnd.openxmlformats-officedocument.drawingml.chart+xml"/>
  <Override PartName="/xl/charts/chart287.xml" ContentType="application/vnd.openxmlformats-officedocument.drawingml.chart+xml"/>
  <Override PartName="/xl/charts/chart303.xml" ContentType="application/vnd.openxmlformats-officedocument.drawingml.chart+xml"/>
  <Override PartName="/xl/charts/chart35.xml" ContentType="application/vnd.openxmlformats-officedocument.drawingml.chart+xml"/>
  <Override PartName="/xl/charts/chart82.xml" ContentType="application/vnd.openxmlformats-officedocument.drawingml.chart+xml"/>
  <Override PartName="/xl/charts/chart131.xml" ContentType="application/vnd.openxmlformats-officedocument.drawingml.chart+xml"/>
  <Override PartName="/xl/charts/chart229.xml" ContentType="application/vnd.openxmlformats-officedocument.drawingml.chart+xml"/>
  <Override PartName="/xl/charts/chart276.xml" ContentType="application/vnd.openxmlformats-officedocument.drawingml.chart+xml"/>
  <Override PartName="/xl/calcChain.xml" ContentType="application/vnd.openxmlformats-officedocument.spreadsheetml.calcChain+xml"/>
  <Override PartName="/xl/charts/chart13.xml" ContentType="application/vnd.openxmlformats-officedocument.drawingml.chart+xml"/>
  <Override PartName="/xl/charts/chart24.xml" ContentType="application/vnd.openxmlformats-officedocument.drawingml.chart+xml"/>
  <Override PartName="/xl/charts/chart71.xml" ContentType="application/vnd.openxmlformats-officedocument.drawingml.chart+xml"/>
  <Override PartName="/xl/charts/chart120.xml" ContentType="application/vnd.openxmlformats-officedocument.drawingml.chart+xml"/>
  <Override PartName="/xl/charts/chart207.xml" ContentType="application/vnd.openxmlformats-officedocument.drawingml.chart+xml"/>
  <Override PartName="/xl/charts/chart218.xml" ContentType="application/vnd.openxmlformats-officedocument.drawingml.chart+xml"/>
  <Override PartName="/xl/charts/chart254.xml" ContentType="application/vnd.openxmlformats-officedocument.drawingml.chart+xml"/>
  <Override PartName="/xl/charts/chart265.xml" ContentType="application/vnd.openxmlformats-officedocument.drawingml.chart+xml"/>
  <Override PartName="/xl/charts/chart60.xml" ContentType="application/vnd.openxmlformats-officedocument.drawingml.chart+xml"/>
  <Override PartName="/xl/charts/chart243.xml" ContentType="application/vnd.openxmlformats-officedocument.drawingml.chart+xml"/>
  <Override PartName="/xl/charts/chart290.xml" ContentType="application/vnd.openxmlformats-officedocument.drawingml.chart+xml"/>
  <Override PartName="/xl/charts/chart6.xml" ContentType="application/vnd.openxmlformats-officedocument.drawingml.chart+xml"/>
  <Override PartName="/xl/charts/chart232.xml" ContentType="application/vnd.openxmlformats-officedocument.drawingml.chart+xml"/>
  <Override PartName="/xl/charts/chart158.xml" ContentType="application/vnd.openxmlformats-officedocument.drawingml.chart+xml"/>
  <Override PartName="/xl/charts/chart169.xml" ContentType="application/vnd.openxmlformats-officedocument.drawingml.chart+xml"/>
  <Override PartName="/xl/charts/chart210.xml" ContentType="application/vnd.openxmlformats-officedocument.drawingml.chart+xml"/>
  <Override PartName="/xl/charts/chart221.xml" ContentType="application/vnd.openxmlformats-officedocument.drawingml.chart+xml"/>
  <Override PartName="/xl/charts/chart308.xml" ContentType="application/vnd.openxmlformats-officedocument.drawingml.chart+xml"/>
  <Override PartName="/xl/drawings/drawing4.xml" ContentType="application/vnd.openxmlformats-officedocument.drawing+xml"/>
  <Override PartName="/xl/charts/chart98.xml" ContentType="application/vnd.openxmlformats-officedocument.drawingml.chart+xml"/>
  <Override PartName="/xl/charts/chart147.xml" ContentType="application/vnd.openxmlformats-officedocument.drawingml.chart+xml"/>
  <Override PartName="/xl/charts/chart194.xml" ContentType="application/vnd.openxmlformats-officedocument.drawingml.chart+xml"/>
  <Override PartName="/xl/worksheets/sheet5.xml" ContentType="application/vnd.openxmlformats-officedocument.spreadsheetml.worksheet+xml"/>
  <Override PartName="/xl/charts/chart29.xml" ContentType="application/vnd.openxmlformats-officedocument.drawingml.chart+xml"/>
  <Override PartName="/xl/charts/chart76.xml" ContentType="application/vnd.openxmlformats-officedocument.drawingml.chart+xml"/>
  <Override PartName="/xl/charts/chart87.xml" ContentType="application/vnd.openxmlformats-officedocument.drawingml.chart+xml"/>
  <Override PartName="/xl/charts/chart136.xml" ContentType="application/vnd.openxmlformats-officedocument.drawingml.chart+xml"/>
  <Override PartName="/xl/charts/chart183.xml" ContentType="application/vnd.openxmlformats-officedocument.drawingml.chart+xml"/>
  <Override PartName="/xl/charts/chart18.xml" ContentType="application/vnd.openxmlformats-officedocument.drawingml.chart+xml"/>
  <Override PartName="/xl/charts/chart65.xml" ContentType="application/vnd.openxmlformats-officedocument.drawingml.chart+xml"/>
  <Override PartName="/xl/charts/chart114.xml" ContentType="application/vnd.openxmlformats-officedocument.drawingml.chart+xml"/>
  <Override PartName="/xl/charts/chart125.xml" ContentType="application/vnd.openxmlformats-officedocument.drawingml.chart+xml"/>
  <Override PartName="/xl/charts/chart161.xml" ContentType="application/vnd.openxmlformats-officedocument.drawingml.chart+xml"/>
  <Override PartName="/xl/charts/chart172.xml" ContentType="application/vnd.openxmlformats-officedocument.drawingml.chart+xml"/>
  <Override PartName="/xl/charts/chart259.xml" ContentType="application/vnd.openxmlformats-officedocument.drawingml.chart+xml"/>
  <Override PartName="/xl/charts/chart54.xml" ContentType="application/vnd.openxmlformats-officedocument.drawingml.chart+xml"/>
  <Override PartName="/xl/charts/chart103.xml" ContentType="application/vnd.openxmlformats-officedocument.drawingml.chart+xml"/>
  <Override PartName="/xl/charts/chart150.xml" ContentType="application/vnd.openxmlformats-officedocument.drawingml.chart+xml"/>
  <Override PartName="/xl/charts/chart248.xml" ContentType="application/vnd.openxmlformats-officedocument.drawingml.chart+xml"/>
  <Override PartName="/xl/drawings/drawing11.xml" ContentType="application/vnd.openxmlformats-officedocument.drawing+xml"/>
  <Override PartName="/xl/charts/chart295.xml" ContentType="application/vnd.openxmlformats-officedocument.drawingml.chart+xml"/>
  <Override PartName="/xl/charts/chart300.xml" ContentType="application/vnd.openxmlformats-officedocument.drawingml.chart+xml"/>
  <Override PartName="/xl/charts/chart32.xml" ContentType="application/vnd.openxmlformats-officedocument.drawingml.chart+xml"/>
  <Override PartName="/xl/charts/chart43.xml" ContentType="application/vnd.openxmlformats-officedocument.drawingml.chart+xml"/>
  <Override PartName="/xl/charts/chart90.xml" ContentType="application/vnd.openxmlformats-officedocument.drawingml.chart+xml"/>
  <Override PartName="/xl/charts/chart226.xml" ContentType="application/vnd.openxmlformats-officedocument.drawingml.chart+xml"/>
  <Override PartName="/xl/charts/chart237.xml" ContentType="application/vnd.openxmlformats-officedocument.drawingml.chart+xml"/>
  <Override PartName="/xl/charts/chart273.xml" ContentType="application/vnd.openxmlformats-officedocument.drawingml.chart+xml"/>
  <Override PartName="/xl/charts/chart284.xml" ContentType="application/vnd.openxmlformats-officedocument.drawingml.chart+xml"/>
  <Override PartName="/xl/charts/chart21.xml" ContentType="application/vnd.openxmlformats-officedocument.drawingml.chart+xml"/>
  <Override PartName="/xl/charts/chart215.xml" ContentType="application/vnd.openxmlformats-officedocument.drawingml.chart+xml"/>
  <Override PartName="/xl/charts/chart262.xml" ContentType="application/vnd.openxmlformats-officedocument.drawingml.chart+xml"/>
  <Override PartName="/xl/charts/chart10.xml" ContentType="application/vnd.openxmlformats-officedocument.drawingml.chart+xml"/>
  <Override PartName="/xl/charts/chart188.xml" ContentType="application/vnd.openxmlformats-officedocument.drawingml.chart+xml"/>
  <Override PartName="/xl/charts/chart199.xml" ContentType="application/vnd.openxmlformats-officedocument.drawingml.chart+xml"/>
  <Override PartName="/xl/charts/chart204.xml" ContentType="application/vnd.openxmlformats-officedocument.drawingml.chart+xml"/>
  <Override PartName="/xl/drawings/drawing9.xml" ContentType="application/vnd.openxmlformats-officedocument.drawing+xml"/>
  <Override PartName="/xl/charts/chart251.xml" ContentType="application/vnd.openxmlformats-officedocument.drawingml.chart+xml"/>
  <Override PartName="/xl/charts/chart99.xml" ContentType="application/vnd.openxmlformats-officedocument.drawingml.chart+xml"/>
  <Override PartName="/xl/charts/chart159.xml" ContentType="application/vnd.openxmlformats-officedocument.drawingml.chart+xml"/>
  <Override PartName="/xl/charts/chart177.xml" ContentType="application/vnd.openxmlformats-officedocument.drawingml.chart+xml"/>
  <Override PartName="/xl/charts/chart211.xml" ContentType="application/vnd.openxmlformats-officedocument.drawingml.chart+xml"/>
  <Override PartName="/xl/charts/chart240.xml" ContentType="application/vnd.openxmlformats-officedocument.drawingml.chart+xml"/>
  <Override PartName="/xl/worksheets/sheet6.xml" ContentType="application/vnd.openxmlformats-officedocument.spreadsheetml.worksheet+xml"/>
  <Override PartName="/xl/worksheets/sheet12.xml" ContentType="application/vnd.openxmlformats-officedocument.spreadsheetml.worksheet+xml"/>
  <Override PartName="/xl/charts/chart3.xml" ContentType="application/vnd.openxmlformats-officedocument.drawingml.chart+xml"/>
  <Override PartName="/xl/charts/chart59.xml" ContentType="application/vnd.openxmlformats-officedocument.drawingml.chart+xml"/>
  <Override PartName="/xl/drawings/drawing5.xml" ContentType="application/vnd.openxmlformats-officedocument.drawing+xml"/>
  <Override PartName="/xl/charts/chart88.xml" ContentType="application/vnd.openxmlformats-officedocument.drawingml.chart+xml"/>
  <Override PartName="/xl/charts/chart119.xml" ContentType="application/vnd.openxmlformats-officedocument.drawingml.chart+xml"/>
  <Override PartName="/xl/charts/chart137.xml" ContentType="application/vnd.openxmlformats-officedocument.drawingml.chart+xml"/>
  <Override PartName="/xl/charts/chart148.xml" ContentType="application/vnd.openxmlformats-officedocument.drawingml.chart+xml"/>
  <Override PartName="/xl/charts/chart166.xml" ContentType="application/vnd.openxmlformats-officedocument.drawingml.chart+xml"/>
  <Override PartName="/xl/charts/chart184.xml" ContentType="application/vnd.openxmlformats-officedocument.drawingml.chart+xml"/>
  <Override PartName="/xl/charts/chart195.xml" ContentType="application/vnd.openxmlformats-officedocument.drawingml.chart+xml"/>
  <Override PartName="/xl/charts/chart200.xml" ContentType="application/vnd.openxmlformats-officedocument.drawingml.chart+xml"/>
  <Override PartName="/xl/charts/chart48.xml" ContentType="application/vnd.openxmlformats-officedocument.drawingml.chart+xml"/>
  <Override PartName="/xl/charts/chart77.xml" ContentType="application/vnd.openxmlformats-officedocument.drawingml.chart+xml"/>
  <Override PartName="/xl/charts/chart95.xml" ContentType="application/vnd.openxmlformats-officedocument.drawingml.chart+xml"/>
  <Override PartName="/xl/charts/chart108.xml" ContentType="application/vnd.openxmlformats-officedocument.drawingml.chart+xml"/>
  <Override PartName="/xl/charts/chart126.xml" ContentType="application/vnd.openxmlformats-officedocument.drawingml.chart+xml"/>
  <Override PartName="/xl/charts/chart155.xml" ContentType="application/vnd.openxmlformats-officedocument.drawingml.chart+xml"/>
  <Override PartName="/xl/charts/chart173.xml" ContentType="application/vnd.openxmlformats-officedocument.drawingml.chart+xml"/>
  <Override PartName="/xl/charts/chart289.xml" ContentType="application/vnd.openxmlformats-officedocument.drawingml.chart+xml"/>
  <Override PartName="/xl/charts/chart305.xml" ContentType="application/vnd.openxmlformats-officedocument.drawingml.chart+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charts/chart37.xml" ContentType="application/vnd.openxmlformats-officedocument.drawingml.chart+xml"/>
  <Override PartName="/xl/charts/chart55.xml" ContentType="application/vnd.openxmlformats-officedocument.drawingml.chart+xml"/>
  <Override PartName="/xl/charts/chart66.xml" ContentType="application/vnd.openxmlformats-officedocument.drawingml.chart+xml"/>
  <Override PartName="/xl/charts/chart84.xml" ContentType="application/vnd.openxmlformats-officedocument.drawingml.chart+xml"/>
  <Override PartName="/xl/charts/chart115.xml" ContentType="application/vnd.openxmlformats-officedocument.drawingml.chart+xml"/>
  <Override PartName="/xl/charts/chart133.xml" ContentType="application/vnd.openxmlformats-officedocument.drawingml.chart+xml"/>
  <Override PartName="/xl/charts/chart144.xml" ContentType="application/vnd.openxmlformats-officedocument.drawingml.chart+xml"/>
  <Override PartName="/xl/charts/chart162.xml" ContentType="application/vnd.openxmlformats-officedocument.drawingml.chart+xml"/>
  <Override PartName="/xl/charts/chart180.xml" ContentType="application/vnd.openxmlformats-officedocument.drawingml.chart+xml"/>
  <Override PartName="/xl/charts/chart191.xml" ContentType="application/vnd.openxmlformats-officedocument.drawingml.chart+xml"/>
  <Override PartName="/xl/charts/chart249.xml" ContentType="application/vnd.openxmlformats-officedocument.drawingml.chart+xml"/>
  <Override PartName="/xl/charts/chart278.xml" ContentType="application/vnd.openxmlformats-officedocument.drawingml.chart+xml"/>
  <Override PartName="/xl/charts/chart296.xml" ContentType="application/vnd.openxmlformats-officedocument.drawingml.chart+xml"/>
  <Override PartName="/xl/charts/chart301.xml" ContentType="application/vnd.openxmlformats-officedocument.drawingml.chart+xml"/>
  <Override PartName="/xl/charts/chart26.xml" ContentType="application/vnd.openxmlformats-officedocument.drawingml.chart+xml"/>
  <Override PartName="/xl/charts/chart44.xml" ContentType="application/vnd.openxmlformats-officedocument.drawingml.chart+xml"/>
  <Override PartName="/xl/charts/chart73.xml" ContentType="application/vnd.openxmlformats-officedocument.drawingml.chart+xml"/>
  <Override PartName="/xl/charts/chart91.xml" ContentType="application/vnd.openxmlformats-officedocument.drawingml.chart+xml"/>
  <Override PartName="/xl/charts/chart104.xml" ContentType="application/vnd.openxmlformats-officedocument.drawingml.chart+xml"/>
  <Override PartName="/xl/charts/chart122.xml" ContentType="application/vnd.openxmlformats-officedocument.drawingml.chart+xml"/>
  <Override PartName="/xl/charts/chart140.xml" ContentType="application/vnd.openxmlformats-officedocument.drawingml.chart+xml"/>
  <Override PartName="/xl/charts/chart151.xml" ContentType="application/vnd.openxmlformats-officedocument.drawingml.chart+xml"/>
  <Override PartName="/xl/charts/chart209.xml" ContentType="application/vnd.openxmlformats-officedocument.drawingml.chart+xml"/>
  <Override PartName="/xl/charts/chart238.xml" ContentType="application/vnd.openxmlformats-officedocument.drawingml.chart+xml"/>
  <Override PartName="/xl/charts/chart256.xml" ContentType="application/vnd.openxmlformats-officedocument.drawingml.chart+xml"/>
  <Override PartName="/xl/charts/chart267.xml" ContentType="application/vnd.openxmlformats-officedocument.drawingml.chart+xml"/>
  <Override PartName="/xl/charts/chart285.xml" ContentType="application/vnd.openxmlformats-officedocument.drawingml.chart+xml"/>
  <Override PartName="/xl/charts/chart15.xml" ContentType="application/vnd.openxmlformats-officedocument.drawingml.chart+xml"/>
  <Override PartName="/xl/charts/chart33.xml" ContentType="application/vnd.openxmlformats-officedocument.drawingml.chart+xml"/>
  <Override PartName="/xl/charts/chart51.xml" ContentType="application/vnd.openxmlformats-officedocument.drawingml.chart+xml"/>
  <Override PartName="/xl/charts/chart62.xml" ContentType="application/vnd.openxmlformats-officedocument.drawingml.chart+xml"/>
  <Override PartName="/xl/charts/chart80.xml" ContentType="application/vnd.openxmlformats-officedocument.drawingml.chart+xml"/>
  <Override PartName="/xl/charts/chart111.xml" ContentType="application/vnd.openxmlformats-officedocument.drawingml.chart+xml"/>
  <Override PartName="/xl/charts/chart227.xml" ContentType="application/vnd.openxmlformats-officedocument.drawingml.chart+xml"/>
  <Override PartName="/xl/charts/chart245.xml" ContentType="application/vnd.openxmlformats-officedocument.drawingml.chart+xml"/>
  <Override PartName="/xl/charts/chart274.xml" ContentType="application/vnd.openxmlformats-officedocument.drawingml.chart+xml"/>
  <Override PartName="/xl/charts/chart292.xml" ContentType="application/vnd.openxmlformats-officedocument.drawingml.char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40.xml" ContentType="application/vnd.openxmlformats-officedocument.drawingml.chart+xml"/>
  <Override PartName="/xl/charts/chart100.xml" ContentType="application/vnd.openxmlformats-officedocument.drawingml.chart+xml"/>
  <Override PartName="/xl/charts/chart205.xml" ContentType="application/vnd.openxmlformats-officedocument.drawingml.chart+xml"/>
  <Override PartName="/xl/charts/chart216.xml" ContentType="application/vnd.openxmlformats-officedocument.drawingml.chart+xml"/>
  <Override PartName="/xl/charts/chart234.xml" ContentType="application/vnd.openxmlformats-officedocument.drawingml.chart+xml"/>
  <Override PartName="/xl/charts/chart252.xml" ContentType="application/vnd.openxmlformats-officedocument.drawingml.chart+xml"/>
  <Override PartName="/xl/charts/chart263.xml" ContentType="application/vnd.openxmlformats-officedocument.drawingml.chart+xml"/>
  <Override PartName="/xl/charts/chart281.xml" ContentType="application/vnd.openxmlformats-officedocument.drawingml.chart+xml"/>
  <Override PartName="/xl/charts/chart223.xml" ContentType="application/vnd.openxmlformats-officedocument.drawingml.chart+xml"/>
  <Override PartName="/xl/charts/chart270.xml" ContentType="application/vnd.openxmlformats-officedocument.drawingml.chart+xml"/>
  <Override PartName="/xl/drawings/drawing6.xml" ContentType="application/vnd.openxmlformats-officedocument.drawing+xml"/>
  <Override PartName="/xl/charts/chart149.xml" ContentType="application/vnd.openxmlformats-officedocument.drawingml.chart+xml"/>
  <Override PartName="/xl/charts/chart196.xml" ContentType="application/vnd.openxmlformats-officedocument.drawingml.chart+xml"/>
  <Override PartName="/xl/charts/chart201.xml" ContentType="application/vnd.openxmlformats-officedocument.drawingml.chart+xml"/>
  <Override PartName="/xl/charts/chart212.xml" ContentType="application/vnd.openxmlformats-officedocument.drawingml.chart+xml"/>
  <Override PartName="/xl/worksheets/sheet7.xml" ContentType="application/vnd.openxmlformats-officedocument.spreadsheetml.worksheet+xml"/>
  <Override PartName="/xl/charts/chart78.xml" ContentType="application/vnd.openxmlformats-officedocument.drawingml.chart+xml"/>
  <Override PartName="/xl/charts/chart89.xml" ContentType="application/vnd.openxmlformats-officedocument.drawingml.chart+xml"/>
  <Override PartName="/xl/charts/chart138.xml" ContentType="application/vnd.openxmlformats-officedocument.drawingml.chart+xml"/>
  <Override PartName="/xl/charts/chart185.xml" ContentType="application/vnd.openxmlformats-officedocument.drawingml.chart+xml"/>
  <Override PartName="/xl/charts/chart67.xml" ContentType="application/vnd.openxmlformats-officedocument.drawingml.chart+xml"/>
  <Override PartName="/xl/charts/chart116.xml" ContentType="application/vnd.openxmlformats-officedocument.drawingml.chart+xml"/>
  <Override PartName="/xl/charts/chart127.xml" ContentType="application/vnd.openxmlformats-officedocument.drawingml.chart+xml"/>
  <Override PartName="/xl/charts/chart163.xml" ContentType="application/vnd.openxmlformats-officedocument.drawingml.chart+xml"/>
  <Override PartName="/xl/charts/chart174.xml" ContentType="application/vnd.openxmlformats-officedocument.drawingml.chart+xml"/>
  <Override PartName="/xl/charts/chart56.xml" ContentType="application/vnd.openxmlformats-officedocument.drawingml.chart+xml"/>
  <Override PartName="/xl/charts/chart105.xml" ContentType="application/vnd.openxmlformats-officedocument.drawingml.chart+xml"/>
  <Override PartName="/xl/charts/chart152.xml" ContentType="application/vnd.openxmlformats-officedocument.drawingml.chart+xml"/>
  <Override PartName="/xl/charts/chart297.xml" ContentType="application/vnd.openxmlformats-officedocument.drawingml.chart+xml"/>
  <Override PartName="/xl/charts/chart302.xml" ContentType="application/vnd.openxmlformats-officedocument.drawingml.chart+xml"/>
  <Override PartName="/xl/externalLinks/externalLink1.xml" ContentType="application/vnd.openxmlformats-officedocument.spreadsheetml.externalLink+xml"/>
  <Override PartName="/xl/charts/chart34.xml" ContentType="application/vnd.openxmlformats-officedocument.drawingml.chart+xml"/>
  <Override PartName="/xl/charts/chart45.xml" ContentType="application/vnd.openxmlformats-officedocument.drawingml.chart+xml"/>
  <Override PartName="/xl/charts/chart81.xml" ContentType="application/vnd.openxmlformats-officedocument.drawingml.chart+xml"/>
  <Override PartName="/xl/charts/chart92.xml" ContentType="application/vnd.openxmlformats-officedocument.drawingml.chart+xml"/>
  <Override PartName="/xl/charts/chart141.xml" ContentType="application/vnd.openxmlformats-officedocument.drawingml.chart+xml"/>
  <Override PartName="/xl/charts/chart228.xml" ContentType="application/vnd.openxmlformats-officedocument.drawingml.chart+xml"/>
  <Override PartName="/xl/charts/chart239.xml" ContentType="application/vnd.openxmlformats-officedocument.drawingml.chart+xml"/>
  <Override PartName="/xl/charts/chart275.xml" ContentType="application/vnd.openxmlformats-officedocument.drawingml.chart+xml"/>
  <Override PartName="/xl/charts/chart286.xml" ContentType="application/vnd.openxmlformats-officedocument.drawingml.chart+xml"/>
  <Override PartName="/xl/sharedStrings.xml" ContentType="application/vnd.openxmlformats-officedocument.spreadsheetml.sharedStrings+xml"/>
  <Override PartName="/xl/charts/chart23.xml" ContentType="application/vnd.openxmlformats-officedocument.drawingml.chart+xml"/>
  <Override PartName="/xl/charts/chart70.xml" ContentType="application/vnd.openxmlformats-officedocument.drawingml.chart+xml"/>
  <Override PartName="/xl/charts/chart130.xml" ContentType="application/vnd.openxmlformats-officedocument.drawingml.chart+xml"/>
  <Override PartName="/xl/charts/chart217.xml" ContentType="application/vnd.openxmlformats-officedocument.drawingml.chart+xml"/>
  <Override PartName="/xl/charts/chart264.xml" ContentType="application/vnd.openxmlformats-officedocument.drawingml.chart+xml"/>
  <Override PartName="/xl/charts/chart12.xml" ContentType="application/vnd.openxmlformats-officedocument.drawingml.chart+xml"/>
  <Override PartName="/xl/charts/chart206.xml" ContentType="application/vnd.openxmlformats-officedocument.drawingml.chart+xml"/>
  <Override PartName="/xl/charts/chart253.xml" ContentType="application/vnd.openxmlformats-officedocument.drawingml.chart+xml"/>
  <Override PartName="/xl/charts/chart179.xml" ContentType="application/vnd.openxmlformats-officedocument.drawingml.chart+xml"/>
  <Override PartName="/xl/charts/chart231.xml" ContentType="application/vnd.openxmlformats-officedocument.drawingml.chart+xml"/>
  <Override PartName="/xl/charts/chart242.xml" ContentType="application/vnd.openxmlformats-officedocument.drawingml.chart+xml"/>
  <Override PartName="/xl/charts/chart5.xml" ContentType="application/vnd.openxmlformats-officedocument.drawingml.chart+xml"/>
  <Override PartName="/xl/charts/chart168.xml" ContentType="application/vnd.openxmlformats-officedocument.drawingml.chart+xml"/>
  <Override PartName="/xl/charts/chart220.xml" ContentType="application/vnd.openxmlformats-officedocument.drawingml.chart+xml"/>
  <Override PartName="/xl/charts/chart97.xml" ContentType="application/vnd.openxmlformats-officedocument.drawingml.chart+xml"/>
  <Override PartName="/xl/charts/chart157.xml" ContentType="application/vnd.openxmlformats-officedocument.drawingml.chart+xml"/>
  <Override PartName="/xl/charts/chart307.xml" ContentType="application/vnd.openxmlformats-officedocument.drawingml.chart+xml"/>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charts/chart39.xml" ContentType="application/vnd.openxmlformats-officedocument.drawingml.chart+xml"/>
  <Override PartName="/xl/charts/chart86.xml" ContentType="application/vnd.openxmlformats-officedocument.drawingml.chart+xml"/>
  <Override PartName="/xl/charts/chart135.xml" ContentType="application/vnd.openxmlformats-officedocument.drawingml.chart+xml"/>
  <Override PartName="/xl/charts/chart146.xml" ContentType="application/vnd.openxmlformats-officedocument.drawingml.chart+xml"/>
  <Override PartName="/xl/charts/chart182.xml" ContentType="application/vnd.openxmlformats-officedocument.drawingml.chart+xml"/>
  <Override PartName="/xl/charts/chart193.xml" ContentType="application/vnd.openxmlformats-officedocument.drawingml.chart+xml"/>
  <Override PartName="/xl/charts/chart28.xml" ContentType="application/vnd.openxmlformats-officedocument.drawingml.chart+xml"/>
  <Override PartName="/xl/charts/chart75.xml" ContentType="application/vnd.openxmlformats-officedocument.drawingml.chart+xml"/>
  <Override PartName="/xl/charts/chart124.xml" ContentType="application/vnd.openxmlformats-officedocument.drawingml.chart+xml"/>
  <Override PartName="/xl/charts/chart171.xml" ContentType="application/vnd.openxmlformats-officedocument.drawingml.chart+xml"/>
  <Override PartName="/xl/charts/chart269.xml" ContentType="application/vnd.openxmlformats-officedocument.drawingml.chart+xml"/>
  <Override PartName="/xl/charts/chart17.xml" ContentType="application/vnd.openxmlformats-officedocument.drawingml.chart+xml"/>
  <Override PartName="/xl/charts/chart53.xml" ContentType="application/vnd.openxmlformats-officedocument.drawingml.chart+xml"/>
  <Override PartName="/xl/charts/chart64.xml" ContentType="application/vnd.openxmlformats-officedocument.drawingml.chart+xml"/>
  <Override PartName="/xl/charts/chart113.xml" ContentType="application/vnd.openxmlformats-officedocument.drawingml.chart+xml"/>
  <Override PartName="/xl/charts/chart160.xml" ContentType="application/vnd.openxmlformats-officedocument.drawingml.chart+xml"/>
  <Override PartName="/xl/charts/chart247.xml" ContentType="application/vnd.openxmlformats-officedocument.drawingml.chart+xml"/>
  <Override PartName="/xl/charts/chart258.xml" ContentType="application/vnd.openxmlformats-officedocument.drawingml.chart+xml"/>
  <Override PartName="/xl/charts/chart294.xml" ContentType="application/vnd.openxmlformats-officedocument.drawingml.chart+xml"/>
  <Override PartName="/xl/charts/chart42.xml" ContentType="application/vnd.openxmlformats-officedocument.drawingml.chart+xml"/>
  <Override PartName="/xl/charts/chart102.xml" ContentType="application/vnd.openxmlformats-officedocument.drawingml.chart+xml"/>
  <Override PartName="/xl/charts/chart236.xml" ContentType="application/vnd.openxmlformats-officedocument.drawingml.chart+xml"/>
  <Override PartName="/xl/drawings/drawing10.xml" ContentType="application/vnd.openxmlformats-officedocument.drawing+xml"/>
  <Override PartName="/xl/charts/chart283.xml" ContentType="application/vnd.openxmlformats-officedocument.drawingml.chart+xml"/>
  <Override PartName="/xl/charts/chart31.xml" ContentType="application/vnd.openxmlformats-officedocument.drawingml.chart+xml"/>
  <Override PartName="/xl/charts/chart225.xml" ContentType="application/vnd.openxmlformats-officedocument.drawingml.chart+xml"/>
  <Override PartName="/xl/charts/chart272.xml" ContentType="application/vnd.openxmlformats-officedocument.drawingml.chart+xml"/>
  <Override PartName="/docProps/core.xml" ContentType="application/vnd.openxmlformats-package.core-properties+xml"/>
  <Override PartName="/xl/charts/chart20.xml" ContentType="application/vnd.openxmlformats-officedocument.drawingml.chart+xml"/>
  <Override PartName="/xl/charts/chart198.xml" ContentType="application/vnd.openxmlformats-officedocument.drawingml.chart+xml"/>
  <Override PartName="/xl/charts/chart203.xml" ContentType="application/vnd.openxmlformats-officedocument.drawingml.chart+xml"/>
  <Override PartName="/xl/charts/chart214.xml" ContentType="application/vnd.openxmlformats-officedocument.drawingml.chart+xml"/>
  <Override PartName="/xl/charts/chart250.xml" ContentType="application/vnd.openxmlformats-officedocument.drawingml.chart+xml"/>
  <Override PartName="/xl/charts/chart261.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charts/chart187.xml" ContentType="application/vnd.openxmlformats-officedocument.drawingml.chart+xml"/>
  <Override PartName="/xl/worksheets/sheet11.xml" ContentType="application/vnd.openxmlformats-officedocument.spreadsheetml.worksheet+xml"/>
  <Override PartName="/xl/charts/chart2.xml" ContentType="application/vnd.openxmlformats-officedocument.drawingml.chart+xml"/>
  <Override PartName="/xl/charts/chart69.xml" ContentType="application/vnd.openxmlformats-officedocument.drawingml.chart+xml"/>
  <Override PartName="/xl/charts/chart118.xml" ContentType="application/vnd.openxmlformats-officedocument.drawingml.chart+xml"/>
  <Override PartName="/xl/charts/chart129.xml" ContentType="application/vnd.openxmlformats-officedocument.drawingml.chart+xml"/>
  <Override PartName="/xl/charts/chart165.xml" ContentType="application/vnd.openxmlformats-officedocument.drawingml.chart+xml"/>
  <Override PartName="/xl/charts/chart176.xml" ContentType="application/vnd.openxmlformats-officedocument.drawingml.chart+xml"/>
  <Default Extension="rels" ContentType="application/vnd.openxmlformats-package.relationships+xml"/>
  <Override PartName="/xl/charts/chart58.xml" ContentType="application/vnd.openxmlformats-officedocument.drawingml.chart+xml"/>
  <Override PartName="/xl/charts/chart107.xml" ContentType="application/vnd.openxmlformats-officedocument.drawingml.chart+xml"/>
  <Override PartName="/xl/charts/chart154.xml" ContentType="application/vnd.openxmlformats-officedocument.drawingml.chart+xml"/>
  <Override PartName="/xl/charts/chart299.xml" ContentType="application/vnd.openxmlformats-officedocument.drawingml.chart+xml"/>
  <Override PartName="/xl/charts/chart304.xml" ContentType="application/vnd.openxmlformats-officedocument.drawingml.chart+xml"/>
  <Override PartName="/xl/charts/chart36.xml" ContentType="application/vnd.openxmlformats-officedocument.drawingml.chart+xml"/>
  <Override PartName="/xl/charts/chart47.xml" ContentType="application/vnd.openxmlformats-officedocument.drawingml.chart+xml"/>
  <Override PartName="/xl/charts/chart83.xml" ContentType="application/vnd.openxmlformats-officedocument.drawingml.chart+xml"/>
  <Override PartName="/xl/charts/chart94.xml" ContentType="application/vnd.openxmlformats-officedocument.drawingml.chart+xml"/>
  <Override PartName="/xl/charts/chart143.xml" ContentType="application/vnd.openxmlformats-officedocument.drawingml.chart+xml"/>
  <Override PartName="/xl/charts/chart190.xml" ContentType="application/vnd.openxmlformats-officedocument.drawingml.chart+xml"/>
  <Override PartName="/xl/charts/chart277.xml" ContentType="application/vnd.openxmlformats-officedocument.drawingml.chart+xml"/>
  <Override PartName="/xl/charts/chart288.xml" ContentType="application/vnd.openxmlformats-officedocument.drawingml.chart+xml"/>
  <Override PartName="/xl/worksheets/sheet1.xml" ContentType="application/vnd.openxmlformats-officedocument.spreadsheetml.worksheet+xml"/>
  <Override PartName="/xl/charts/chart25.xml" ContentType="application/vnd.openxmlformats-officedocument.drawingml.chart+xml"/>
  <Override PartName="/xl/charts/chart72.xml" ContentType="application/vnd.openxmlformats-officedocument.drawingml.chart+xml"/>
  <Override PartName="/xl/charts/chart132.xml" ContentType="application/vnd.openxmlformats-officedocument.drawingml.chart+xml"/>
  <Override PartName="/xl/charts/chart219.xml" ContentType="application/vnd.openxmlformats-officedocument.drawingml.chart+xml"/>
  <Override PartName="/xl/charts/chart266.xml" ContentType="application/vnd.openxmlformats-officedocument.drawingml.chart+xml"/>
  <Override PartName="/xl/charts/chart14.xml" ContentType="application/vnd.openxmlformats-officedocument.drawingml.chart+xml"/>
  <Override PartName="/xl/charts/chart61.xml" ContentType="application/vnd.openxmlformats-officedocument.drawingml.chart+xml"/>
  <Override PartName="/xl/charts/chart110.xml" ContentType="application/vnd.openxmlformats-officedocument.drawingml.chart+xml"/>
  <Override PartName="/xl/charts/chart121.xml" ContentType="application/vnd.openxmlformats-officedocument.drawingml.chart+xml"/>
  <Override PartName="/xl/charts/chart208.xml" ContentType="application/vnd.openxmlformats-officedocument.drawingml.chart+xml"/>
  <Override PartName="/xl/charts/chart255.xml" ContentType="application/vnd.openxmlformats-officedocument.drawingml.chart+xml"/>
  <Override PartName="/xl/charts/chart50.xml" ContentType="application/vnd.openxmlformats-officedocument.drawingml.chart+xml"/>
  <Override PartName="/xl/charts/chart233.xml" ContentType="application/vnd.openxmlformats-officedocument.drawingml.chart+xml"/>
  <Override PartName="/xl/charts/chart244.xml" ContentType="application/vnd.openxmlformats-officedocument.drawingml.chart+xml"/>
  <Override PartName="/xl/charts/chart280.xml" ContentType="application/vnd.openxmlformats-officedocument.drawingml.chart+xml"/>
  <Override PartName="/xl/charts/chart291.xml" ContentType="application/vnd.openxmlformats-officedocument.drawingml.chart+xml"/>
  <Override PartName="/xl/charts/chart7.xml" ContentType="application/vnd.openxmlformats-officedocument.drawingml.chart+xml"/>
  <Override PartName="/xl/charts/chart222.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20055" windowHeight="7950" firstSheet="1" activeTab="2"/>
  </bookViews>
  <sheets>
    <sheet name="Feedback B.A. Students Year 202" sheetId="1" r:id="rId1"/>
    <sheet name=" Dr. Kavita Singh" sheetId="3" r:id="rId2"/>
    <sheet name=" Dr. Praveen Gupta" sheetId="4" r:id="rId3"/>
    <sheet name="Shri Ashwani Sahu" sheetId="5" r:id="rId4"/>
    <sheet name=" Shri Arun Kumar V." sheetId="6" r:id="rId5"/>
    <sheet name="Shri Kamal Bodale" sheetId="7" r:id="rId6"/>
    <sheet name="Shri Kishor Patel" sheetId="8" r:id="rId7"/>
    <sheet name=" Dr. Sarita Swamy" sheetId="9" r:id="rId8"/>
    <sheet name="Mohan Lal" sheetId="10" r:id="rId9"/>
    <sheet name=" Dr. A. John" sheetId="11" r:id="rId10"/>
    <sheet name="Dr. P.K. Singh" sheetId="12" r:id="rId11"/>
    <sheet name="Shri Shiklesh Nureti" sheetId="13" r:id="rId12"/>
  </sheets>
  <externalReferences>
    <externalReference r:id="rId13"/>
  </externalReferences>
  <calcPr calcId="124519"/>
  <fileRecoveryPr repairLoad="1"/>
</workbook>
</file>

<file path=xl/calcChain.xml><?xml version="1.0" encoding="utf-8"?>
<calcChain xmlns="http://schemas.openxmlformats.org/spreadsheetml/2006/main">
  <c r="Q7" i="8"/>
  <c r="O18" i="9"/>
  <c r="G18"/>
  <c r="G9" i="7"/>
  <c r="Q3" i="13"/>
  <c r="Q49"/>
  <c r="Q7"/>
  <c r="Q6"/>
  <c r="Q5"/>
  <c r="Q4"/>
  <c r="Q97"/>
  <c r="P97"/>
  <c r="O97"/>
  <c r="N97"/>
  <c r="M97"/>
  <c r="L97"/>
  <c r="K97"/>
  <c r="J97"/>
  <c r="I97"/>
  <c r="H97"/>
  <c r="G97"/>
  <c r="Q96"/>
  <c r="P96"/>
  <c r="O96"/>
  <c r="N96"/>
  <c r="M96"/>
  <c r="L96"/>
  <c r="K96"/>
  <c r="J96"/>
  <c r="I96"/>
  <c r="H96"/>
  <c r="G96"/>
  <c r="Q95"/>
  <c r="P95"/>
  <c r="O95"/>
  <c r="N95"/>
  <c r="M95"/>
  <c r="L95"/>
  <c r="K95"/>
  <c r="J95"/>
  <c r="I95"/>
  <c r="H95"/>
  <c r="G95"/>
  <c r="Q94"/>
  <c r="P94"/>
  <c r="O94"/>
  <c r="N94"/>
  <c r="M94"/>
  <c r="L94"/>
  <c r="K94"/>
  <c r="J94"/>
  <c r="I94"/>
  <c r="H94"/>
  <c r="G94"/>
  <c r="Q93"/>
  <c r="P93"/>
  <c r="O93"/>
  <c r="N93"/>
  <c r="M93"/>
  <c r="L93"/>
  <c r="K93"/>
  <c r="J93"/>
  <c r="I93"/>
  <c r="H93"/>
  <c r="G93"/>
  <c r="Q53"/>
  <c r="P53"/>
  <c r="O53"/>
  <c r="N53"/>
  <c r="M53"/>
  <c r="L53"/>
  <c r="K53"/>
  <c r="J53"/>
  <c r="I53"/>
  <c r="H53"/>
  <c r="G53"/>
  <c r="Q52"/>
  <c r="P52"/>
  <c r="O52"/>
  <c r="N52"/>
  <c r="M52"/>
  <c r="L52"/>
  <c r="K52"/>
  <c r="J52"/>
  <c r="I52"/>
  <c r="H52"/>
  <c r="G52"/>
  <c r="Q51"/>
  <c r="P51"/>
  <c r="O51"/>
  <c r="N51"/>
  <c r="M51"/>
  <c r="L51"/>
  <c r="K51"/>
  <c r="J51"/>
  <c r="I51"/>
  <c r="H51"/>
  <c r="G51"/>
  <c r="Q50"/>
  <c r="P50"/>
  <c r="O50"/>
  <c r="N50"/>
  <c r="M50"/>
  <c r="L50"/>
  <c r="K50"/>
  <c r="J50"/>
  <c r="I50"/>
  <c r="H50"/>
  <c r="G50"/>
  <c r="P49"/>
  <c r="O49"/>
  <c r="N49"/>
  <c r="M49"/>
  <c r="L49"/>
  <c r="K49"/>
  <c r="J49"/>
  <c r="I49"/>
  <c r="H49"/>
  <c r="G49"/>
  <c r="P7"/>
  <c r="O7"/>
  <c r="N7"/>
  <c r="M7"/>
  <c r="L7"/>
  <c r="K7"/>
  <c r="J7"/>
  <c r="I7"/>
  <c r="H7"/>
  <c r="G7"/>
  <c r="P6"/>
  <c r="O6"/>
  <c r="N6"/>
  <c r="M6"/>
  <c r="L6"/>
  <c r="K6"/>
  <c r="J6"/>
  <c r="I6"/>
  <c r="H6"/>
  <c r="G6"/>
  <c r="P5"/>
  <c r="O5"/>
  <c r="N5"/>
  <c r="M5"/>
  <c r="L5"/>
  <c r="K5"/>
  <c r="J5"/>
  <c r="I5"/>
  <c r="H5"/>
  <c r="G5"/>
  <c r="P4"/>
  <c r="O4"/>
  <c r="N4"/>
  <c r="M4"/>
  <c r="L4"/>
  <c r="K4"/>
  <c r="J4"/>
  <c r="I4"/>
  <c r="H4"/>
  <c r="G4"/>
  <c r="P3"/>
  <c r="O3"/>
  <c r="N3"/>
  <c r="M3"/>
  <c r="L3"/>
  <c r="K3"/>
  <c r="J3"/>
  <c r="I3"/>
  <c r="H3"/>
  <c r="G3"/>
  <c r="Q93" i="12"/>
  <c r="P93"/>
  <c r="O93"/>
  <c r="N93"/>
  <c r="M93"/>
  <c r="L93"/>
  <c r="K93"/>
  <c r="J93"/>
  <c r="I93"/>
  <c r="H93"/>
  <c r="G93"/>
  <c r="Q92"/>
  <c r="P92"/>
  <c r="O92"/>
  <c r="N92"/>
  <c r="M92"/>
  <c r="L92"/>
  <c r="K92"/>
  <c r="J92"/>
  <c r="I92"/>
  <c r="H92"/>
  <c r="G92"/>
  <c r="Q91"/>
  <c r="P91"/>
  <c r="O91"/>
  <c r="N91"/>
  <c r="M91"/>
  <c r="L91"/>
  <c r="K91"/>
  <c r="J91"/>
  <c r="I91"/>
  <c r="H91"/>
  <c r="G91"/>
  <c r="Q90"/>
  <c r="P90"/>
  <c r="O90"/>
  <c r="N90"/>
  <c r="M90"/>
  <c r="L90"/>
  <c r="K90"/>
  <c r="J90"/>
  <c r="I90"/>
  <c r="H90"/>
  <c r="G90"/>
  <c r="Q89"/>
  <c r="P89"/>
  <c r="O89"/>
  <c r="N89"/>
  <c r="M89"/>
  <c r="L89"/>
  <c r="K89"/>
  <c r="J89"/>
  <c r="I89"/>
  <c r="H89"/>
  <c r="G89"/>
  <c r="Q51"/>
  <c r="P51"/>
  <c r="O51"/>
  <c r="N51"/>
  <c r="M51"/>
  <c r="L51"/>
  <c r="K51"/>
  <c r="J51"/>
  <c r="I51"/>
  <c r="H51"/>
  <c r="G51"/>
  <c r="Q50"/>
  <c r="P50"/>
  <c r="O50"/>
  <c r="N50"/>
  <c r="M50"/>
  <c r="L50"/>
  <c r="K50"/>
  <c r="J50"/>
  <c r="I50"/>
  <c r="H50"/>
  <c r="G50"/>
  <c r="Q49"/>
  <c r="P49"/>
  <c r="O49"/>
  <c r="N49"/>
  <c r="M49"/>
  <c r="L49"/>
  <c r="K49"/>
  <c r="J49"/>
  <c r="I49"/>
  <c r="H49"/>
  <c r="G49"/>
  <c r="Q48"/>
  <c r="P48"/>
  <c r="O48"/>
  <c r="N48"/>
  <c r="M48"/>
  <c r="L48"/>
  <c r="K48"/>
  <c r="J48"/>
  <c r="I48"/>
  <c r="H48"/>
  <c r="G48"/>
  <c r="Q47"/>
  <c r="P47"/>
  <c r="O47"/>
  <c r="N47"/>
  <c r="M47"/>
  <c r="L47"/>
  <c r="K47"/>
  <c r="J47"/>
  <c r="I47"/>
  <c r="H47"/>
  <c r="G47"/>
  <c r="Q8"/>
  <c r="P8"/>
  <c r="O8"/>
  <c r="N8"/>
  <c r="M8"/>
  <c r="L8"/>
  <c r="K8"/>
  <c r="J8"/>
  <c r="I8"/>
  <c r="H8"/>
  <c r="G8"/>
  <c r="Q7"/>
  <c r="P7"/>
  <c r="O7"/>
  <c r="N7"/>
  <c r="M7"/>
  <c r="L7"/>
  <c r="K7"/>
  <c r="J7"/>
  <c r="I7"/>
  <c r="H7"/>
  <c r="G7"/>
  <c r="Q6"/>
  <c r="P6"/>
  <c r="O6"/>
  <c r="N6"/>
  <c r="M6"/>
  <c r="L6"/>
  <c r="K6"/>
  <c r="J6"/>
  <c r="I6"/>
  <c r="H6"/>
  <c r="G6"/>
  <c r="Q5"/>
  <c r="P5"/>
  <c r="O5"/>
  <c r="N5"/>
  <c r="M5"/>
  <c r="L5"/>
  <c r="K5"/>
  <c r="J5"/>
  <c r="I5"/>
  <c r="H5"/>
  <c r="G5"/>
  <c r="Q4"/>
  <c r="P4"/>
  <c r="O4"/>
  <c r="N4"/>
  <c r="M4"/>
  <c r="L4"/>
  <c r="K4"/>
  <c r="J4"/>
  <c r="I4"/>
  <c r="H4"/>
  <c r="G4"/>
  <c r="Q104" i="11"/>
  <c r="P104"/>
  <c r="O104"/>
  <c r="N104"/>
  <c r="M104"/>
  <c r="L104"/>
  <c r="K104"/>
  <c r="J104"/>
  <c r="I104"/>
  <c r="H104"/>
  <c r="G104"/>
  <c r="Q103"/>
  <c r="P103"/>
  <c r="O103"/>
  <c r="N103"/>
  <c r="M103"/>
  <c r="L103"/>
  <c r="K103"/>
  <c r="J103"/>
  <c r="I103"/>
  <c r="H103"/>
  <c r="G103"/>
  <c r="Q102"/>
  <c r="P102"/>
  <c r="O102"/>
  <c r="N102"/>
  <c r="M102"/>
  <c r="L102"/>
  <c r="K102"/>
  <c r="J102"/>
  <c r="I102"/>
  <c r="H102"/>
  <c r="G102"/>
  <c r="Q101"/>
  <c r="P101"/>
  <c r="O101"/>
  <c r="N101"/>
  <c r="M101"/>
  <c r="L101"/>
  <c r="K101"/>
  <c r="J101"/>
  <c r="I101"/>
  <c r="H101"/>
  <c r="G101"/>
  <c r="Q100"/>
  <c r="P100"/>
  <c r="O100"/>
  <c r="N100"/>
  <c r="M100"/>
  <c r="L100"/>
  <c r="K100"/>
  <c r="J100"/>
  <c r="I100"/>
  <c r="H100"/>
  <c r="G100"/>
  <c r="Q52"/>
  <c r="P52"/>
  <c r="O52"/>
  <c r="N52"/>
  <c r="M52"/>
  <c r="L52"/>
  <c r="K52"/>
  <c r="J52"/>
  <c r="I52"/>
  <c r="H52"/>
  <c r="G52"/>
  <c r="Q51"/>
  <c r="P51"/>
  <c r="O51"/>
  <c r="N51"/>
  <c r="M51"/>
  <c r="L51"/>
  <c r="K51"/>
  <c r="J51"/>
  <c r="I51"/>
  <c r="H51"/>
  <c r="G51"/>
  <c r="Q50"/>
  <c r="P50"/>
  <c r="O50"/>
  <c r="N50"/>
  <c r="M50"/>
  <c r="L50"/>
  <c r="K50"/>
  <c r="J50"/>
  <c r="I50"/>
  <c r="H50"/>
  <c r="G50"/>
  <c r="Q49"/>
  <c r="P49"/>
  <c r="O49"/>
  <c r="N49"/>
  <c r="M49"/>
  <c r="L49"/>
  <c r="K49"/>
  <c r="J49"/>
  <c r="I49"/>
  <c r="H49"/>
  <c r="G49"/>
  <c r="Q48"/>
  <c r="P48"/>
  <c r="O48"/>
  <c r="N48"/>
  <c r="M48"/>
  <c r="L48"/>
  <c r="K48"/>
  <c r="J48"/>
  <c r="I48"/>
  <c r="H48"/>
  <c r="G48"/>
  <c r="Q11"/>
  <c r="P11"/>
  <c r="O11"/>
  <c r="N11"/>
  <c r="M11"/>
  <c r="L11"/>
  <c r="K11"/>
  <c r="J11"/>
  <c r="I11"/>
  <c r="H11"/>
  <c r="G11"/>
  <c r="Q10"/>
  <c r="P10"/>
  <c r="O10"/>
  <c r="N10"/>
  <c r="M10"/>
  <c r="L10"/>
  <c r="K10"/>
  <c r="J10"/>
  <c r="I10"/>
  <c r="H10"/>
  <c r="G10"/>
  <c r="Q9"/>
  <c r="P9"/>
  <c r="O9"/>
  <c r="N9"/>
  <c r="M9"/>
  <c r="L9"/>
  <c r="K9"/>
  <c r="J9"/>
  <c r="I9"/>
  <c r="H9"/>
  <c r="G9"/>
  <c r="Q8"/>
  <c r="P8"/>
  <c r="O8"/>
  <c r="N8"/>
  <c r="M8"/>
  <c r="L8"/>
  <c r="K8"/>
  <c r="J8"/>
  <c r="I8"/>
  <c r="H8"/>
  <c r="G8"/>
  <c r="Q7"/>
  <c r="P7"/>
  <c r="O7"/>
  <c r="N7"/>
  <c r="M7"/>
  <c r="L7"/>
  <c r="K7"/>
  <c r="J7"/>
  <c r="I7"/>
  <c r="H7"/>
  <c r="G7"/>
  <c r="Q110" i="10"/>
  <c r="P110"/>
  <c r="O110"/>
  <c r="N110"/>
  <c r="M110"/>
  <c r="L110"/>
  <c r="K110"/>
  <c r="J110"/>
  <c r="I110"/>
  <c r="H110"/>
  <c r="G110"/>
  <c r="Q109"/>
  <c r="P109"/>
  <c r="O109"/>
  <c r="N109"/>
  <c r="M109"/>
  <c r="L109"/>
  <c r="K109"/>
  <c r="J109"/>
  <c r="I109"/>
  <c r="H109"/>
  <c r="G109"/>
  <c r="Q108"/>
  <c r="P108"/>
  <c r="O108"/>
  <c r="N108"/>
  <c r="M108"/>
  <c r="L108"/>
  <c r="K108"/>
  <c r="J108"/>
  <c r="I108"/>
  <c r="H108"/>
  <c r="G108"/>
  <c r="Q107"/>
  <c r="P107"/>
  <c r="O107"/>
  <c r="N107"/>
  <c r="M107"/>
  <c r="L107"/>
  <c r="K107"/>
  <c r="J107"/>
  <c r="I107"/>
  <c r="H107"/>
  <c r="G107"/>
  <c r="Q106"/>
  <c r="P106"/>
  <c r="O106"/>
  <c r="N106"/>
  <c r="M106"/>
  <c r="L106"/>
  <c r="K106"/>
  <c r="J106"/>
  <c r="I106"/>
  <c r="H106"/>
  <c r="G106"/>
  <c r="Q55"/>
  <c r="P55"/>
  <c r="O55"/>
  <c r="N55"/>
  <c r="M55"/>
  <c r="L55"/>
  <c r="K55"/>
  <c r="J55"/>
  <c r="I55"/>
  <c r="H55"/>
  <c r="G55"/>
  <c r="Q54"/>
  <c r="P54"/>
  <c r="O54"/>
  <c r="N54"/>
  <c r="M54"/>
  <c r="L54"/>
  <c r="K54"/>
  <c r="J54"/>
  <c r="I54"/>
  <c r="H54"/>
  <c r="G54"/>
  <c r="Q53"/>
  <c r="P53"/>
  <c r="O53"/>
  <c r="N53"/>
  <c r="M53"/>
  <c r="L53"/>
  <c r="K53"/>
  <c r="J53"/>
  <c r="I53"/>
  <c r="H53"/>
  <c r="G53"/>
  <c r="Q52"/>
  <c r="P52"/>
  <c r="O52"/>
  <c r="N52"/>
  <c r="M52"/>
  <c r="L52"/>
  <c r="K52"/>
  <c r="J52"/>
  <c r="I52"/>
  <c r="H52"/>
  <c r="G52"/>
  <c r="Q51"/>
  <c r="P51"/>
  <c r="O51"/>
  <c r="N51"/>
  <c r="M51"/>
  <c r="L51"/>
  <c r="K51"/>
  <c r="J51"/>
  <c r="I51"/>
  <c r="H51"/>
  <c r="G51"/>
  <c r="Q8"/>
  <c r="P8"/>
  <c r="O8"/>
  <c r="N8"/>
  <c r="M8"/>
  <c r="L8"/>
  <c r="K8"/>
  <c r="J8"/>
  <c r="I8"/>
  <c r="H8"/>
  <c r="G8"/>
  <c r="Q7"/>
  <c r="P7"/>
  <c r="O7"/>
  <c r="N7"/>
  <c r="M7"/>
  <c r="L7"/>
  <c r="K7"/>
  <c r="J7"/>
  <c r="I7"/>
  <c r="H7"/>
  <c r="G7"/>
  <c r="Q6"/>
  <c r="P6"/>
  <c r="O6"/>
  <c r="N6"/>
  <c r="M6"/>
  <c r="L6"/>
  <c r="K6"/>
  <c r="J6"/>
  <c r="I6"/>
  <c r="H6"/>
  <c r="G6"/>
  <c r="Q5"/>
  <c r="P5"/>
  <c r="O5"/>
  <c r="N5"/>
  <c r="M5"/>
  <c r="L5"/>
  <c r="K5"/>
  <c r="J5"/>
  <c r="I5"/>
  <c r="H5"/>
  <c r="G5"/>
  <c r="Q4"/>
  <c r="P4"/>
  <c r="O4"/>
  <c r="N4"/>
  <c r="M4"/>
  <c r="L4"/>
  <c r="K4"/>
  <c r="J4"/>
  <c r="I4"/>
  <c r="H4"/>
  <c r="G4"/>
  <c r="Q130" i="9"/>
  <c r="P130"/>
  <c r="O130"/>
  <c r="N130"/>
  <c r="M130"/>
  <c r="L130"/>
  <c r="K130"/>
  <c r="J130"/>
  <c r="I130"/>
  <c r="H130"/>
  <c r="G130"/>
  <c r="Q129"/>
  <c r="P129"/>
  <c r="O129"/>
  <c r="N129"/>
  <c r="M129"/>
  <c r="L129"/>
  <c r="K129"/>
  <c r="J129"/>
  <c r="I129"/>
  <c r="H129"/>
  <c r="G129"/>
  <c r="Q128"/>
  <c r="P128"/>
  <c r="O128"/>
  <c r="N128"/>
  <c r="M128"/>
  <c r="L128"/>
  <c r="K128"/>
  <c r="J128"/>
  <c r="I128"/>
  <c r="H128"/>
  <c r="G128"/>
  <c r="Q127"/>
  <c r="P127"/>
  <c r="O127"/>
  <c r="N127"/>
  <c r="M127"/>
  <c r="L127"/>
  <c r="K127"/>
  <c r="J127"/>
  <c r="I127"/>
  <c r="H127"/>
  <c r="G127"/>
  <c r="Q126"/>
  <c r="P126"/>
  <c r="O126"/>
  <c r="N126"/>
  <c r="M126"/>
  <c r="L126"/>
  <c r="K126"/>
  <c r="J126"/>
  <c r="I126"/>
  <c r="H126"/>
  <c r="G126"/>
  <c r="Q68"/>
  <c r="P68"/>
  <c r="O68"/>
  <c r="N68"/>
  <c r="M68"/>
  <c r="L68"/>
  <c r="K68"/>
  <c r="J68"/>
  <c r="I68"/>
  <c r="H68"/>
  <c r="G68"/>
  <c r="Q67"/>
  <c r="P67"/>
  <c r="O67"/>
  <c r="N67"/>
  <c r="M67"/>
  <c r="L67"/>
  <c r="K67"/>
  <c r="J67"/>
  <c r="I67"/>
  <c r="H67"/>
  <c r="G67"/>
  <c r="Q66"/>
  <c r="P66"/>
  <c r="O66"/>
  <c r="N66"/>
  <c r="M66"/>
  <c r="L66"/>
  <c r="K66"/>
  <c r="J66"/>
  <c r="I66"/>
  <c r="H66"/>
  <c r="G66"/>
  <c r="Q65"/>
  <c r="P65"/>
  <c r="O65"/>
  <c r="N65"/>
  <c r="M65"/>
  <c r="L65"/>
  <c r="K65"/>
  <c r="J65"/>
  <c r="I65"/>
  <c r="H65"/>
  <c r="G65"/>
  <c r="Q64"/>
  <c r="P64"/>
  <c r="O64"/>
  <c r="N64"/>
  <c r="M64"/>
  <c r="L64"/>
  <c r="K64"/>
  <c r="J64"/>
  <c r="I64"/>
  <c r="H64"/>
  <c r="G64"/>
  <c r="Q18"/>
  <c r="P18"/>
  <c r="N18"/>
  <c r="M18"/>
  <c r="L18"/>
  <c r="K18"/>
  <c r="J18"/>
  <c r="I18"/>
  <c r="H18"/>
  <c r="Q17"/>
  <c r="P17"/>
  <c r="O17"/>
  <c r="N17"/>
  <c r="M17"/>
  <c r="L17"/>
  <c r="K17"/>
  <c r="J17"/>
  <c r="I17"/>
  <c r="H17"/>
  <c r="G17"/>
  <c r="Q16"/>
  <c r="P16"/>
  <c r="O16"/>
  <c r="N16"/>
  <c r="M16"/>
  <c r="L16"/>
  <c r="K16"/>
  <c r="J16"/>
  <c r="I16"/>
  <c r="H16"/>
  <c r="G16"/>
  <c r="Q15"/>
  <c r="P15"/>
  <c r="O15"/>
  <c r="N15"/>
  <c r="M15"/>
  <c r="L15"/>
  <c r="K15"/>
  <c r="J15"/>
  <c r="I15"/>
  <c r="H15"/>
  <c r="G15"/>
  <c r="Q14"/>
  <c r="P14"/>
  <c r="O14"/>
  <c r="N14"/>
  <c r="M14"/>
  <c r="L14"/>
  <c r="K14"/>
  <c r="J14"/>
  <c r="I14"/>
  <c r="H14"/>
  <c r="G14"/>
  <c r="Q99" i="8"/>
  <c r="P99"/>
  <c r="O99"/>
  <c r="N99"/>
  <c r="M99"/>
  <c r="L99"/>
  <c r="K99"/>
  <c r="J99"/>
  <c r="I99"/>
  <c r="H99"/>
  <c r="G99"/>
  <c r="Q98"/>
  <c r="P98"/>
  <c r="O98"/>
  <c r="N98"/>
  <c r="M98"/>
  <c r="L98"/>
  <c r="K98"/>
  <c r="J98"/>
  <c r="I98"/>
  <c r="H98"/>
  <c r="G98"/>
  <c r="Q97"/>
  <c r="P97"/>
  <c r="O97"/>
  <c r="N97"/>
  <c r="M97"/>
  <c r="L97"/>
  <c r="K97"/>
  <c r="J97"/>
  <c r="I97"/>
  <c r="H97"/>
  <c r="G97"/>
  <c r="Q96"/>
  <c r="P96"/>
  <c r="O96"/>
  <c r="N96"/>
  <c r="M96"/>
  <c r="L96"/>
  <c r="K96"/>
  <c r="J96"/>
  <c r="I96"/>
  <c r="H96"/>
  <c r="G96"/>
  <c r="Q95"/>
  <c r="P95"/>
  <c r="O95"/>
  <c r="N95"/>
  <c r="M95"/>
  <c r="L95"/>
  <c r="K95"/>
  <c r="J95"/>
  <c r="I95"/>
  <c r="H95"/>
  <c r="G95"/>
  <c r="Q49"/>
  <c r="P49"/>
  <c r="O49"/>
  <c r="N49"/>
  <c r="M49"/>
  <c r="L49"/>
  <c r="K49"/>
  <c r="J49"/>
  <c r="I49"/>
  <c r="H49"/>
  <c r="G49"/>
  <c r="Q48"/>
  <c r="P48"/>
  <c r="O48"/>
  <c r="N48"/>
  <c r="M48"/>
  <c r="L48"/>
  <c r="K48"/>
  <c r="J48"/>
  <c r="I48"/>
  <c r="H48"/>
  <c r="G48"/>
  <c r="Q47"/>
  <c r="P47"/>
  <c r="O47"/>
  <c r="N47"/>
  <c r="M47"/>
  <c r="L47"/>
  <c r="K47"/>
  <c r="J47"/>
  <c r="I47"/>
  <c r="H47"/>
  <c r="G47"/>
  <c r="Q46"/>
  <c r="P46"/>
  <c r="O46"/>
  <c r="N46"/>
  <c r="M46"/>
  <c r="L46"/>
  <c r="K46"/>
  <c r="J46"/>
  <c r="I46"/>
  <c r="H46"/>
  <c r="G46"/>
  <c r="Q45"/>
  <c r="P45"/>
  <c r="O45"/>
  <c r="N45"/>
  <c r="M45"/>
  <c r="L45"/>
  <c r="K45"/>
  <c r="J45"/>
  <c r="I45"/>
  <c r="H45"/>
  <c r="G45"/>
  <c r="Q9"/>
  <c r="O9"/>
  <c r="N9"/>
  <c r="M9"/>
  <c r="L9"/>
  <c r="K9"/>
  <c r="J9"/>
  <c r="I9"/>
  <c r="H9"/>
  <c r="G9"/>
  <c r="Q8"/>
  <c r="O8"/>
  <c r="N8"/>
  <c r="M8"/>
  <c r="L8"/>
  <c r="K8"/>
  <c r="J8"/>
  <c r="I8"/>
  <c r="H8"/>
  <c r="G8"/>
  <c r="O7"/>
  <c r="N7"/>
  <c r="M7"/>
  <c r="L7"/>
  <c r="K7"/>
  <c r="J7"/>
  <c r="I7"/>
  <c r="H7"/>
  <c r="G7"/>
  <c r="Q6"/>
  <c r="O6"/>
  <c r="N6"/>
  <c r="M6"/>
  <c r="L6"/>
  <c r="K6"/>
  <c r="J6"/>
  <c r="I6"/>
  <c r="H6"/>
  <c r="G6"/>
  <c r="Q5"/>
  <c r="P5"/>
  <c r="O5"/>
  <c r="N5"/>
  <c r="M5"/>
  <c r="L5"/>
  <c r="K5"/>
  <c r="J5"/>
  <c r="I5"/>
  <c r="H5"/>
  <c r="G5"/>
  <c r="Q108" i="7"/>
  <c r="P108"/>
  <c r="O108"/>
  <c r="N108"/>
  <c r="M108"/>
  <c r="L108"/>
  <c r="K108"/>
  <c r="J108"/>
  <c r="I108"/>
  <c r="H108"/>
  <c r="G108"/>
  <c r="Q107"/>
  <c r="P107"/>
  <c r="O107"/>
  <c r="N107"/>
  <c r="M107"/>
  <c r="L107"/>
  <c r="K107"/>
  <c r="J107"/>
  <c r="I107"/>
  <c r="H107"/>
  <c r="G107"/>
  <c r="Q106"/>
  <c r="P106"/>
  <c r="O106"/>
  <c r="N106"/>
  <c r="M106"/>
  <c r="L106"/>
  <c r="K106"/>
  <c r="J106"/>
  <c r="I106"/>
  <c r="H106"/>
  <c r="G106"/>
  <c r="Q105"/>
  <c r="P105"/>
  <c r="O105"/>
  <c r="N105"/>
  <c r="M105"/>
  <c r="L105"/>
  <c r="K105"/>
  <c r="J105"/>
  <c r="I105"/>
  <c r="H105"/>
  <c r="G105"/>
  <c r="Q104"/>
  <c r="P104"/>
  <c r="O104"/>
  <c r="N104"/>
  <c r="M104"/>
  <c r="L104"/>
  <c r="K104"/>
  <c r="J104"/>
  <c r="I104"/>
  <c r="H104"/>
  <c r="G104"/>
  <c r="Q52"/>
  <c r="P52"/>
  <c r="O52"/>
  <c r="N52"/>
  <c r="M52"/>
  <c r="L52"/>
  <c r="K52"/>
  <c r="J52"/>
  <c r="I52"/>
  <c r="H52"/>
  <c r="G52"/>
  <c r="Q51"/>
  <c r="P51"/>
  <c r="O51"/>
  <c r="N51"/>
  <c r="M51"/>
  <c r="L51"/>
  <c r="K51"/>
  <c r="J51"/>
  <c r="I51"/>
  <c r="H51"/>
  <c r="G51"/>
  <c r="Q50"/>
  <c r="P50"/>
  <c r="O50"/>
  <c r="N50"/>
  <c r="M50"/>
  <c r="L50"/>
  <c r="K50"/>
  <c r="J50"/>
  <c r="I50"/>
  <c r="H50"/>
  <c r="G50"/>
  <c r="Q49"/>
  <c r="P49"/>
  <c r="O49"/>
  <c r="N49"/>
  <c r="M49"/>
  <c r="L49"/>
  <c r="K49"/>
  <c r="J49"/>
  <c r="I49"/>
  <c r="H49"/>
  <c r="G49"/>
  <c r="Q48"/>
  <c r="P48"/>
  <c r="O48"/>
  <c r="N48"/>
  <c r="M48"/>
  <c r="L48"/>
  <c r="K48"/>
  <c r="J48"/>
  <c r="I48"/>
  <c r="H48"/>
  <c r="G48"/>
  <c r="Q13"/>
  <c r="P13"/>
  <c r="O13"/>
  <c r="N13"/>
  <c r="M13"/>
  <c r="L13"/>
  <c r="K13"/>
  <c r="J13"/>
  <c r="I13"/>
  <c r="H13"/>
  <c r="G13"/>
  <c r="Q12"/>
  <c r="P12"/>
  <c r="O12"/>
  <c r="N12"/>
  <c r="M12"/>
  <c r="L12"/>
  <c r="K12"/>
  <c r="J12"/>
  <c r="I12"/>
  <c r="H12"/>
  <c r="G12"/>
  <c r="Q11"/>
  <c r="P11"/>
  <c r="O11"/>
  <c r="N11"/>
  <c r="M11"/>
  <c r="L11"/>
  <c r="K11"/>
  <c r="J11"/>
  <c r="I11"/>
  <c r="H11"/>
  <c r="G11"/>
  <c r="Q10"/>
  <c r="P10"/>
  <c r="O10"/>
  <c r="N10"/>
  <c r="M10"/>
  <c r="L10"/>
  <c r="K10"/>
  <c r="J10"/>
  <c r="I10"/>
  <c r="H10"/>
  <c r="G10"/>
  <c r="Q9"/>
  <c r="P9"/>
  <c r="O9"/>
  <c r="N9"/>
  <c r="M9"/>
  <c r="L9"/>
  <c r="K9"/>
  <c r="J9"/>
  <c r="I9"/>
  <c r="H9"/>
  <c r="Q106" i="6"/>
  <c r="P106"/>
  <c r="O106"/>
  <c r="N106"/>
  <c r="M106"/>
  <c r="L106"/>
  <c r="K106"/>
  <c r="J106"/>
  <c r="I106"/>
  <c r="H106"/>
  <c r="G106"/>
  <c r="Q105"/>
  <c r="P105"/>
  <c r="O105"/>
  <c r="N105"/>
  <c r="M105"/>
  <c r="L105"/>
  <c r="K105"/>
  <c r="J105"/>
  <c r="I105"/>
  <c r="H105"/>
  <c r="G105"/>
  <c r="Q104"/>
  <c r="P104"/>
  <c r="O104"/>
  <c r="N104"/>
  <c r="M104"/>
  <c r="L104"/>
  <c r="K104"/>
  <c r="J104"/>
  <c r="I104"/>
  <c r="H104"/>
  <c r="G104"/>
  <c r="Q103"/>
  <c r="P103"/>
  <c r="O103"/>
  <c r="N103"/>
  <c r="M103"/>
  <c r="L103"/>
  <c r="K103"/>
  <c r="J103"/>
  <c r="I103"/>
  <c r="H103"/>
  <c r="G103"/>
  <c r="Q102"/>
  <c r="P102"/>
  <c r="O102"/>
  <c r="N102"/>
  <c r="M102"/>
  <c r="L102"/>
  <c r="K102"/>
  <c r="J102"/>
  <c r="I102"/>
  <c r="H102"/>
  <c r="G102"/>
  <c r="Q48"/>
  <c r="P48"/>
  <c r="O48"/>
  <c r="N48"/>
  <c r="M48"/>
  <c r="L48"/>
  <c r="K48"/>
  <c r="J48"/>
  <c r="I48"/>
  <c r="H48"/>
  <c r="G48"/>
  <c r="Q47"/>
  <c r="P47"/>
  <c r="O47"/>
  <c r="N47"/>
  <c r="M47"/>
  <c r="L47"/>
  <c r="K47"/>
  <c r="J47"/>
  <c r="I47"/>
  <c r="H47"/>
  <c r="G47"/>
  <c r="Q46"/>
  <c r="P46"/>
  <c r="O46"/>
  <c r="N46"/>
  <c r="M46"/>
  <c r="L46"/>
  <c r="K46"/>
  <c r="J46"/>
  <c r="I46"/>
  <c r="H46"/>
  <c r="G46"/>
  <c r="Q45"/>
  <c r="P45"/>
  <c r="O45"/>
  <c r="N45"/>
  <c r="M45"/>
  <c r="L45"/>
  <c r="K45"/>
  <c r="J45"/>
  <c r="I45"/>
  <c r="H45"/>
  <c r="G45"/>
  <c r="Q44"/>
  <c r="P44"/>
  <c r="O44"/>
  <c r="N44"/>
  <c r="M44"/>
  <c r="L44"/>
  <c r="K44"/>
  <c r="J44"/>
  <c r="I44"/>
  <c r="H44"/>
  <c r="G44"/>
  <c r="Q8"/>
  <c r="P8"/>
  <c r="O8"/>
  <c r="N8"/>
  <c r="M8"/>
  <c r="L8"/>
  <c r="K8"/>
  <c r="J8"/>
  <c r="I8"/>
  <c r="H8"/>
  <c r="G8"/>
  <c r="Q7"/>
  <c r="P7"/>
  <c r="O7"/>
  <c r="N7"/>
  <c r="M7"/>
  <c r="L7"/>
  <c r="K7"/>
  <c r="J7"/>
  <c r="I7"/>
  <c r="H7"/>
  <c r="G7"/>
  <c r="Q6"/>
  <c r="P6"/>
  <c r="O6"/>
  <c r="N6"/>
  <c r="M6"/>
  <c r="L6"/>
  <c r="K6"/>
  <c r="J6"/>
  <c r="I6"/>
  <c r="H6"/>
  <c r="G6"/>
  <c r="Q5"/>
  <c r="P5"/>
  <c r="O5"/>
  <c r="N5"/>
  <c r="M5"/>
  <c r="L5"/>
  <c r="K5"/>
  <c r="J5"/>
  <c r="I5"/>
  <c r="H5"/>
  <c r="G5"/>
  <c r="Q4"/>
  <c r="P4"/>
  <c r="O4"/>
  <c r="N4"/>
  <c r="M4"/>
  <c r="L4"/>
  <c r="K4"/>
  <c r="J4"/>
  <c r="I4"/>
  <c r="H4"/>
  <c r="G4"/>
  <c r="Q11" i="5"/>
  <c r="P11"/>
  <c r="O11"/>
  <c r="N11"/>
  <c r="M11"/>
  <c r="L11"/>
  <c r="K11"/>
  <c r="J11"/>
  <c r="I11"/>
  <c r="H11"/>
  <c r="G11"/>
  <c r="Q10"/>
  <c r="P10"/>
  <c r="O10"/>
  <c r="N10"/>
  <c r="M10"/>
  <c r="L10"/>
  <c r="K10"/>
  <c r="J10"/>
  <c r="I10"/>
  <c r="H10"/>
  <c r="G10"/>
  <c r="Q9"/>
  <c r="P9"/>
  <c r="O9"/>
  <c r="N9"/>
  <c r="M9"/>
  <c r="L9"/>
  <c r="K9"/>
  <c r="J9"/>
  <c r="I9"/>
  <c r="H9"/>
  <c r="G9"/>
  <c r="Q8"/>
  <c r="P8"/>
  <c r="O8"/>
  <c r="N8"/>
  <c r="M8"/>
  <c r="L8"/>
  <c r="K8"/>
  <c r="J8"/>
  <c r="I8"/>
  <c r="H8"/>
  <c r="G8"/>
  <c r="Q7"/>
  <c r="P7"/>
  <c r="O7"/>
  <c r="N7"/>
  <c r="M7"/>
  <c r="L7"/>
  <c r="K7"/>
  <c r="J7"/>
  <c r="I7"/>
  <c r="H7"/>
  <c r="G7"/>
  <c r="Q16" i="4"/>
  <c r="P16"/>
  <c r="O16"/>
  <c r="N16"/>
  <c r="M16"/>
  <c r="L16"/>
  <c r="K16"/>
  <c r="J16"/>
  <c r="I16"/>
  <c r="H16"/>
  <c r="G16"/>
  <c r="Q15"/>
  <c r="P15"/>
  <c r="O15"/>
  <c r="N15"/>
  <c r="M15"/>
  <c r="L15"/>
  <c r="K15"/>
  <c r="J15"/>
  <c r="I15"/>
  <c r="H15"/>
  <c r="G15"/>
  <c r="Q14"/>
  <c r="P14"/>
  <c r="O14"/>
  <c r="N14"/>
  <c r="M14"/>
  <c r="L14"/>
  <c r="K14"/>
  <c r="J14"/>
  <c r="I14"/>
  <c r="H14"/>
  <c r="G14"/>
  <c r="Q13"/>
  <c r="P13"/>
  <c r="O13"/>
  <c r="N13"/>
  <c r="M13"/>
  <c r="L13"/>
  <c r="K13"/>
  <c r="J13"/>
  <c r="I13"/>
  <c r="H13"/>
  <c r="G13"/>
  <c r="Q12"/>
  <c r="P12"/>
  <c r="O12"/>
  <c r="N12"/>
  <c r="M12"/>
  <c r="L12"/>
  <c r="K12"/>
  <c r="J12"/>
  <c r="I12"/>
  <c r="H12"/>
  <c r="G12"/>
  <c r="Q61" i="3"/>
  <c r="P61"/>
  <c r="O61"/>
  <c r="N61"/>
  <c r="M61"/>
  <c r="L61"/>
  <c r="K61"/>
  <c r="J61"/>
  <c r="I61"/>
  <c r="H61"/>
  <c r="G61"/>
  <c r="Q60"/>
  <c r="P60"/>
  <c r="O60"/>
  <c r="N60"/>
  <c r="M60"/>
  <c r="L60"/>
  <c r="K60"/>
  <c r="J60"/>
  <c r="I60"/>
  <c r="H60"/>
  <c r="G60"/>
  <c r="Q59"/>
  <c r="P59"/>
  <c r="O59"/>
  <c r="N59"/>
  <c r="M59"/>
  <c r="L59"/>
  <c r="K59"/>
  <c r="J59"/>
  <c r="I59"/>
  <c r="H59"/>
  <c r="G59"/>
  <c r="Q58"/>
  <c r="P58"/>
  <c r="O58"/>
  <c r="N58"/>
  <c r="M58"/>
  <c r="L58"/>
  <c r="K58"/>
  <c r="J58"/>
  <c r="I58"/>
  <c r="H58"/>
  <c r="G58"/>
  <c r="Q57"/>
  <c r="P57"/>
  <c r="O57"/>
  <c r="N57"/>
  <c r="M57"/>
  <c r="L57"/>
  <c r="K57"/>
  <c r="J57"/>
  <c r="I57"/>
  <c r="H57"/>
  <c r="G57"/>
  <c r="Q9"/>
  <c r="P9"/>
  <c r="O9"/>
  <c r="N9"/>
  <c r="M9"/>
  <c r="L9"/>
  <c r="K9"/>
  <c r="J9"/>
  <c r="I9"/>
  <c r="H9"/>
  <c r="G9"/>
  <c r="Q8"/>
  <c r="P8"/>
  <c r="O8"/>
  <c r="N8"/>
  <c r="M8"/>
  <c r="L8"/>
  <c r="K8"/>
  <c r="J8"/>
  <c r="I8"/>
  <c r="H8"/>
  <c r="G8"/>
  <c r="Q7"/>
  <c r="P7"/>
  <c r="O7"/>
  <c r="N7"/>
  <c r="M7"/>
  <c r="L7"/>
  <c r="K7"/>
  <c r="J7"/>
  <c r="I7"/>
  <c r="H7"/>
  <c r="G7"/>
  <c r="Q6"/>
  <c r="P6"/>
  <c r="O6"/>
  <c r="N6"/>
  <c r="M6"/>
  <c r="L6"/>
  <c r="K6"/>
  <c r="J6"/>
  <c r="I6"/>
  <c r="H6"/>
  <c r="G6"/>
  <c r="Q5"/>
  <c r="P5"/>
  <c r="O5"/>
  <c r="N5"/>
  <c r="M5"/>
  <c r="L5"/>
  <c r="K5"/>
  <c r="J5"/>
  <c r="I5"/>
  <c r="H5"/>
  <c r="G5"/>
  <c r="Q453" i="1"/>
  <c r="Q452"/>
  <c r="Q451"/>
  <c r="Q450"/>
  <c r="Q449"/>
  <c r="P453"/>
  <c r="P452"/>
  <c r="P451"/>
  <c r="P450"/>
  <c r="P449"/>
  <c r="H449"/>
  <c r="I449"/>
  <c r="J449"/>
  <c r="K449"/>
  <c r="L449"/>
  <c r="M449"/>
  <c r="N449"/>
  <c r="O449"/>
  <c r="H450"/>
  <c r="I450"/>
  <c r="J450"/>
  <c r="K450"/>
  <c r="L450"/>
  <c r="M450"/>
  <c r="N450"/>
  <c r="O450"/>
  <c r="H451"/>
  <c r="I451"/>
  <c r="J451"/>
  <c r="K451"/>
  <c r="L451"/>
  <c r="M451"/>
  <c r="N451"/>
  <c r="O451"/>
  <c r="H452"/>
  <c r="I452"/>
  <c r="J452"/>
  <c r="K452"/>
  <c r="L452"/>
  <c r="M452"/>
  <c r="N452"/>
  <c r="O452"/>
  <c r="H453"/>
  <c r="I453"/>
  <c r="J453"/>
  <c r="K453"/>
  <c r="L453"/>
  <c r="M453"/>
  <c r="N453"/>
  <c r="O453"/>
  <c r="G453"/>
  <c r="G452"/>
  <c r="G451"/>
  <c r="G450"/>
  <c r="G449"/>
  <c r="Q437"/>
  <c r="P433"/>
  <c r="O437"/>
  <c r="G433"/>
  <c r="P437"/>
  <c r="N437"/>
  <c r="M437"/>
  <c r="L437"/>
  <c r="K437"/>
  <c r="J437"/>
  <c r="I437"/>
  <c r="H437"/>
  <c r="G437"/>
  <c r="Q436"/>
  <c r="P436"/>
  <c r="O436"/>
  <c r="N436"/>
  <c r="M436"/>
  <c r="L436"/>
  <c r="K436"/>
  <c r="J436"/>
  <c r="I436"/>
  <c r="H436"/>
  <c r="G436"/>
  <c r="Q435"/>
  <c r="P435"/>
  <c r="O435"/>
  <c r="N435"/>
  <c r="M435"/>
  <c r="L435"/>
  <c r="K435"/>
  <c r="J435"/>
  <c r="I435"/>
  <c r="H435"/>
  <c r="G435"/>
  <c r="Q434"/>
  <c r="P434"/>
  <c r="O434"/>
  <c r="N434"/>
  <c r="M434"/>
  <c r="L434"/>
  <c r="K434"/>
  <c r="J434"/>
  <c r="I434"/>
  <c r="H434"/>
  <c r="G434"/>
  <c r="Q433"/>
  <c r="O433"/>
  <c r="N433"/>
  <c r="M433"/>
  <c r="L433"/>
  <c r="K433"/>
  <c r="J433"/>
  <c r="I433"/>
  <c r="H433"/>
  <c r="Q421"/>
  <c r="P425"/>
  <c r="P424"/>
  <c r="P423"/>
  <c r="P422"/>
  <c r="P421"/>
  <c r="H421"/>
  <c r="I421"/>
  <c r="J421"/>
  <c r="K421"/>
  <c r="L421"/>
  <c r="M421"/>
  <c r="N421"/>
  <c r="O421"/>
  <c r="H422"/>
  <c r="I422"/>
  <c r="J422"/>
  <c r="K422"/>
  <c r="L422"/>
  <c r="M422"/>
  <c r="N422"/>
  <c r="O422"/>
  <c r="H423"/>
  <c r="I423"/>
  <c r="J423"/>
  <c r="K423"/>
  <c r="L423"/>
  <c r="M423"/>
  <c r="N423"/>
  <c r="O423"/>
  <c r="H424"/>
  <c r="I424"/>
  <c r="J424"/>
  <c r="K424"/>
  <c r="L424"/>
  <c r="M424"/>
  <c r="N424"/>
  <c r="O424"/>
  <c r="H425"/>
  <c r="I425"/>
  <c r="J425"/>
  <c r="K425"/>
  <c r="L425"/>
  <c r="M425"/>
  <c r="N425"/>
  <c r="O425"/>
  <c r="G425"/>
  <c r="G424"/>
  <c r="G423"/>
  <c r="G422"/>
  <c r="G421"/>
  <c r="Q425"/>
  <c r="Q424"/>
  <c r="Q423"/>
  <c r="Q422"/>
  <c r="Q415"/>
  <c r="Q414"/>
  <c r="Q413"/>
  <c r="Q412"/>
  <c r="Q411"/>
  <c r="P415"/>
  <c r="P414"/>
  <c r="P413"/>
  <c r="P412"/>
  <c r="P411"/>
  <c r="H411"/>
  <c r="I411"/>
  <c r="J411"/>
  <c r="K411"/>
  <c r="L411"/>
  <c r="M411"/>
  <c r="N411"/>
  <c r="O411"/>
  <c r="H412"/>
  <c r="I412"/>
  <c r="J412"/>
  <c r="K412"/>
  <c r="L412"/>
  <c r="M412"/>
  <c r="N412"/>
  <c r="O412"/>
  <c r="H413"/>
  <c r="I413"/>
  <c r="J413"/>
  <c r="K413"/>
  <c r="L413"/>
  <c r="M413"/>
  <c r="N413"/>
  <c r="O413"/>
  <c r="H414"/>
  <c r="I414"/>
  <c r="J414"/>
  <c r="K414"/>
  <c r="L414"/>
  <c r="M414"/>
  <c r="N414"/>
  <c r="O414"/>
  <c r="H415"/>
  <c r="I415"/>
  <c r="J415"/>
  <c r="K415"/>
  <c r="L415"/>
  <c r="M415"/>
  <c r="N415"/>
  <c r="O415"/>
  <c r="G415"/>
  <c r="G411"/>
  <c r="G414"/>
  <c r="G413"/>
  <c r="G412"/>
  <c r="Q398"/>
  <c r="Q397"/>
  <c r="Q396"/>
  <c r="Q395"/>
  <c r="Q394"/>
  <c r="P398"/>
  <c r="P397"/>
  <c r="P396"/>
  <c r="P395"/>
  <c r="P394"/>
  <c r="H394"/>
  <c r="I394"/>
  <c r="J394"/>
  <c r="K394"/>
  <c r="L394"/>
  <c r="M394"/>
  <c r="N394"/>
  <c r="O394"/>
  <c r="H395"/>
  <c r="I395"/>
  <c r="J395"/>
  <c r="K395"/>
  <c r="L395"/>
  <c r="M395"/>
  <c r="N395"/>
  <c r="O395"/>
  <c r="H396"/>
  <c r="I396"/>
  <c r="J396"/>
  <c r="K396"/>
  <c r="L396"/>
  <c r="M396"/>
  <c r="N396"/>
  <c r="O396"/>
  <c r="H397"/>
  <c r="I397"/>
  <c r="J397"/>
  <c r="K397"/>
  <c r="L397"/>
  <c r="M397"/>
  <c r="N397"/>
  <c r="O397"/>
  <c r="H398"/>
  <c r="I398"/>
  <c r="J398"/>
  <c r="K398"/>
  <c r="L398"/>
  <c r="M398"/>
  <c r="N398"/>
  <c r="O398"/>
  <c r="G395"/>
  <c r="G396"/>
  <c r="G398"/>
  <c r="G397"/>
  <c r="G394"/>
  <c r="G381"/>
  <c r="Q385"/>
  <c r="P385"/>
  <c r="O385"/>
  <c r="N385"/>
  <c r="M385"/>
  <c r="L385"/>
  <c r="K385"/>
  <c r="J385"/>
  <c r="I385"/>
  <c r="H385"/>
  <c r="G385"/>
  <c r="Q384"/>
  <c r="P384"/>
  <c r="O384"/>
  <c r="N384"/>
  <c r="M384"/>
  <c r="L384"/>
  <c r="K384"/>
  <c r="J384"/>
  <c r="I384"/>
  <c r="H384"/>
  <c r="G384"/>
  <c r="Q383"/>
  <c r="P383"/>
  <c r="O383"/>
  <c r="N383"/>
  <c r="M383"/>
  <c r="L383"/>
  <c r="K383"/>
  <c r="J383"/>
  <c r="I383"/>
  <c r="H383"/>
  <c r="G383"/>
  <c r="Q382"/>
  <c r="P382"/>
  <c r="O382"/>
  <c r="N382"/>
  <c r="M382"/>
  <c r="L382"/>
  <c r="K382"/>
  <c r="J382"/>
  <c r="I382"/>
  <c r="H382"/>
  <c r="G382"/>
  <c r="Q381"/>
  <c r="P381"/>
  <c r="O381"/>
  <c r="N381"/>
  <c r="M381"/>
  <c r="L381"/>
  <c r="K381"/>
  <c r="J381"/>
  <c r="I381"/>
  <c r="H381"/>
  <c r="Q375"/>
  <c r="Q374"/>
  <c r="Q373"/>
  <c r="Q372"/>
  <c r="Q371"/>
  <c r="P375"/>
  <c r="P374"/>
  <c r="P373"/>
  <c r="P372"/>
  <c r="P371"/>
  <c r="H371"/>
  <c r="I371"/>
  <c r="J371"/>
  <c r="K371"/>
  <c r="L371"/>
  <c r="M371"/>
  <c r="N371"/>
  <c r="O371"/>
  <c r="H372"/>
  <c r="I372"/>
  <c r="J372"/>
  <c r="K372"/>
  <c r="L372"/>
  <c r="M372"/>
  <c r="N372"/>
  <c r="O372"/>
  <c r="H373"/>
  <c r="I373"/>
  <c r="J373"/>
  <c r="K373"/>
  <c r="L373"/>
  <c r="M373"/>
  <c r="N373"/>
  <c r="O373"/>
  <c r="H374"/>
  <c r="I374"/>
  <c r="J374"/>
  <c r="K374"/>
  <c r="L374"/>
  <c r="M374"/>
  <c r="N374"/>
  <c r="O374"/>
  <c r="H375"/>
  <c r="I375"/>
  <c r="J375"/>
  <c r="K375"/>
  <c r="L375"/>
  <c r="M375"/>
  <c r="N375"/>
  <c r="O375"/>
  <c r="G375"/>
  <c r="G374"/>
  <c r="G373"/>
  <c r="G372"/>
  <c r="G371"/>
  <c r="Q355"/>
  <c r="Q354"/>
  <c r="Q353"/>
  <c r="Q352"/>
  <c r="Q351"/>
  <c r="P355"/>
  <c r="P354"/>
  <c r="P353"/>
  <c r="P352"/>
  <c r="P351"/>
  <c r="H351"/>
  <c r="I351"/>
  <c r="J351"/>
  <c r="K351"/>
  <c r="L351"/>
  <c r="M351"/>
  <c r="N351"/>
  <c r="O351"/>
  <c r="H352"/>
  <c r="I352"/>
  <c r="J352"/>
  <c r="K352"/>
  <c r="L352"/>
  <c r="M352"/>
  <c r="N352"/>
  <c r="O352"/>
  <c r="H353"/>
  <c r="I353"/>
  <c r="J353"/>
  <c r="K353"/>
  <c r="L353"/>
  <c r="M353"/>
  <c r="N353"/>
  <c r="O353"/>
  <c r="H354"/>
  <c r="I354"/>
  <c r="J354"/>
  <c r="K354"/>
  <c r="L354"/>
  <c r="M354"/>
  <c r="N354"/>
  <c r="O354"/>
  <c r="H355"/>
  <c r="I355"/>
  <c r="J355"/>
  <c r="K355"/>
  <c r="L355"/>
  <c r="M355"/>
  <c r="N355"/>
  <c r="O355"/>
  <c r="G355"/>
  <c r="G351"/>
  <c r="G354"/>
  <c r="G353"/>
  <c r="G352"/>
  <c r="Q341"/>
  <c r="Q340"/>
  <c r="Q339"/>
  <c r="Q338"/>
  <c r="Q337"/>
  <c r="P341"/>
  <c r="P340"/>
  <c r="P339"/>
  <c r="P338"/>
  <c r="P337"/>
  <c r="O337"/>
  <c r="O341"/>
  <c r="H337"/>
  <c r="I337"/>
  <c r="J337"/>
  <c r="K337"/>
  <c r="L337"/>
  <c r="M337"/>
  <c r="N337"/>
  <c r="H338"/>
  <c r="I338"/>
  <c r="J338"/>
  <c r="K338"/>
  <c r="L338"/>
  <c r="M338"/>
  <c r="N338"/>
  <c r="O338"/>
  <c r="H339"/>
  <c r="I339"/>
  <c r="J339"/>
  <c r="K339"/>
  <c r="L339"/>
  <c r="M339"/>
  <c r="N339"/>
  <c r="O339"/>
  <c r="H340"/>
  <c r="I340"/>
  <c r="J340"/>
  <c r="K340"/>
  <c r="L340"/>
  <c r="M340"/>
  <c r="N340"/>
  <c r="O340"/>
  <c r="H341"/>
  <c r="I341"/>
  <c r="J341"/>
  <c r="K341"/>
  <c r="L341"/>
  <c r="M341"/>
  <c r="N341"/>
  <c r="G341"/>
  <c r="G340"/>
  <c r="G339"/>
  <c r="G338"/>
  <c r="G337"/>
  <c r="Q327"/>
  <c r="Q326"/>
  <c r="Q325"/>
  <c r="Q324"/>
  <c r="Q323"/>
  <c r="P327"/>
  <c r="P326"/>
  <c r="P325"/>
  <c r="P324"/>
  <c r="P323"/>
  <c r="O327"/>
  <c r="O323"/>
  <c r="H323"/>
  <c r="I323"/>
  <c r="J323"/>
  <c r="K323"/>
  <c r="L323"/>
  <c r="M323"/>
  <c r="N323"/>
  <c r="H324"/>
  <c r="I324"/>
  <c r="J324"/>
  <c r="K324"/>
  <c r="L324"/>
  <c r="M324"/>
  <c r="N324"/>
  <c r="O324"/>
  <c r="H325"/>
  <c r="I325"/>
  <c r="J325"/>
  <c r="K325"/>
  <c r="L325"/>
  <c r="M325"/>
  <c r="N325"/>
  <c r="O325"/>
  <c r="H326"/>
  <c r="I326"/>
  <c r="J326"/>
  <c r="K326"/>
  <c r="L326"/>
  <c r="M326"/>
  <c r="N326"/>
  <c r="O326"/>
  <c r="H327"/>
  <c r="I327"/>
  <c r="J327"/>
  <c r="K327"/>
  <c r="L327"/>
  <c r="M327"/>
  <c r="N327"/>
  <c r="G327"/>
  <c r="G326"/>
  <c r="G325"/>
  <c r="G324"/>
  <c r="G323"/>
  <c r="Q304"/>
  <c r="Q303"/>
  <c r="Q302"/>
  <c r="Q301"/>
  <c r="Q300"/>
  <c r="P304"/>
  <c r="P303"/>
  <c r="P302"/>
  <c r="P301"/>
  <c r="P300"/>
  <c r="H300"/>
  <c r="I300"/>
  <c r="J300"/>
  <c r="K300"/>
  <c r="L300"/>
  <c r="M300"/>
  <c r="N300"/>
  <c r="O300"/>
  <c r="H301"/>
  <c r="I301"/>
  <c r="J301"/>
  <c r="K301"/>
  <c r="L301"/>
  <c r="M301"/>
  <c r="N301"/>
  <c r="O301"/>
  <c r="H302"/>
  <c r="I302"/>
  <c r="J302"/>
  <c r="K302"/>
  <c r="L302"/>
  <c r="M302"/>
  <c r="N302"/>
  <c r="O302"/>
  <c r="H303"/>
  <c r="I303"/>
  <c r="J303"/>
  <c r="K303"/>
  <c r="L303"/>
  <c r="M303"/>
  <c r="N303"/>
  <c r="O303"/>
  <c r="H304"/>
  <c r="I304"/>
  <c r="J304"/>
  <c r="K304"/>
  <c r="L304"/>
  <c r="M304"/>
  <c r="N304"/>
  <c r="O304"/>
  <c r="G304"/>
  <c r="G303"/>
  <c r="G302"/>
  <c r="G301"/>
  <c r="G300"/>
  <c r="Q288"/>
  <c r="Q287"/>
  <c r="Q286"/>
  <c r="Q285"/>
  <c r="Q284"/>
  <c r="P288"/>
  <c r="P287"/>
  <c r="P286"/>
  <c r="P285"/>
  <c r="P284"/>
  <c r="P274"/>
  <c r="O278"/>
  <c r="H284"/>
  <c r="I284"/>
  <c r="J284"/>
  <c r="K284"/>
  <c r="L284"/>
  <c r="M284"/>
  <c r="N284"/>
  <c r="O284"/>
  <c r="H285"/>
  <c r="I285"/>
  <c r="J285"/>
  <c r="K285"/>
  <c r="L285"/>
  <c r="M285"/>
  <c r="N285"/>
  <c r="O285"/>
  <c r="H286"/>
  <c r="I286"/>
  <c r="J286"/>
  <c r="K286"/>
  <c r="L286"/>
  <c r="M286"/>
  <c r="N286"/>
  <c r="O286"/>
  <c r="H287"/>
  <c r="I287"/>
  <c r="J287"/>
  <c r="K287"/>
  <c r="L287"/>
  <c r="M287"/>
  <c r="N287"/>
  <c r="O287"/>
  <c r="H288"/>
  <c r="I288"/>
  <c r="J288"/>
  <c r="K288"/>
  <c r="L288"/>
  <c r="M288"/>
  <c r="N288"/>
  <c r="O288"/>
  <c r="G288"/>
  <c r="G287"/>
  <c r="G286"/>
  <c r="G285"/>
  <c r="G284"/>
  <c r="Q278"/>
  <c r="Q277"/>
  <c r="Q276"/>
  <c r="Q275"/>
  <c r="Q274"/>
  <c r="P276"/>
  <c r="P278"/>
  <c r="P277"/>
  <c r="P275"/>
  <c r="H274"/>
  <c r="I274"/>
  <c r="J274"/>
  <c r="K274"/>
  <c r="L274"/>
  <c r="M274"/>
  <c r="N274"/>
  <c r="O274"/>
  <c r="H275"/>
  <c r="I275"/>
  <c r="J275"/>
  <c r="K275"/>
  <c r="L275"/>
  <c r="M275"/>
  <c r="N275"/>
  <c r="O275"/>
  <c r="H276"/>
  <c r="I276"/>
  <c r="J276"/>
  <c r="K276"/>
  <c r="L276"/>
  <c r="M276"/>
  <c r="N276"/>
  <c r="O276"/>
  <c r="H277"/>
  <c r="I277"/>
  <c r="J277"/>
  <c r="K277"/>
  <c r="L277"/>
  <c r="M277"/>
  <c r="N277"/>
  <c r="O277"/>
  <c r="H278"/>
  <c r="I278"/>
  <c r="J278"/>
  <c r="K278"/>
  <c r="L278"/>
  <c r="M278"/>
  <c r="N278"/>
  <c r="G278"/>
  <c r="G277"/>
  <c r="G276"/>
  <c r="G275"/>
  <c r="G274"/>
  <c r="Q246"/>
  <c r="Q245"/>
  <c r="Q244"/>
  <c r="Q243"/>
  <c r="Q242"/>
  <c r="P246"/>
  <c r="P245"/>
  <c r="P244"/>
  <c r="P243"/>
  <c r="P242"/>
  <c r="H242"/>
  <c r="I242"/>
  <c r="J242"/>
  <c r="K242"/>
  <c r="L242"/>
  <c r="M242"/>
  <c r="N242"/>
  <c r="O242"/>
  <c r="H243"/>
  <c r="I243"/>
  <c r="J243"/>
  <c r="K243"/>
  <c r="L243"/>
  <c r="M243"/>
  <c r="N243"/>
  <c r="O243"/>
  <c r="H244"/>
  <c r="I244"/>
  <c r="J244"/>
  <c r="K244"/>
  <c r="L244"/>
  <c r="M244"/>
  <c r="N244"/>
  <c r="O244"/>
  <c r="H245"/>
  <c r="I245"/>
  <c r="J245"/>
  <c r="K245"/>
  <c r="L245"/>
  <c r="M245"/>
  <c r="N245"/>
  <c r="O245"/>
  <c r="H246"/>
  <c r="I246"/>
  <c r="J246"/>
  <c r="K246"/>
  <c r="L246"/>
  <c r="M246"/>
  <c r="N246"/>
  <c r="O246"/>
  <c r="G246"/>
  <c r="G245"/>
  <c r="G244"/>
  <c r="G243"/>
  <c r="G242"/>
  <c r="Q227"/>
  <c r="Q226"/>
  <c r="Q225"/>
  <c r="Q224"/>
  <c r="Q223"/>
  <c r="P227"/>
  <c r="P226"/>
  <c r="P225"/>
  <c r="P224"/>
  <c r="P223"/>
  <c r="H223"/>
  <c r="I223"/>
  <c r="J223"/>
  <c r="K223"/>
  <c r="L223"/>
  <c r="M223"/>
  <c r="N223"/>
  <c r="O223"/>
  <c r="H224"/>
  <c r="I224"/>
  <c r="J224"/>
  <c r="K224"/>
  <c r="L224"/>
  <c r="M224"/>
  <c r="N224"/>
  <c r="O224"/>
  <c r="H225"/>
  <c r="I225"/>
  <c r="J225"/>
  <c r="K225"/>
  <c r="L225"/>
  <c r="M225"/>
  <c r="N225"/>
  <c r="O225"/>
  <c r="H226"/>
  <c r="I226"/>
  <c r="J226"/>
  <c r="K226"/>
  <c r="L226"/>
  <c r="M226"/>
  <c r="N226"/>
  <c r="O226"/>
  <c r="H227"/>
  <c r="I227"/>
  <c r="J227"/>
  <c r="K227"/>
  <c r="L227"/>
  <c r="M227"/>
  <c r="N227"/>
  <c r="O227"/>
  <c r="G227"/>
  <c r="G226"/>
  <c r="G225"/>
  <c r="G224"/>
  <c r="G223"/>
  <c r="Q207"/>
  <c r="Q206"/>
  <c r="Q205"/>
  <c r="Q204"/>
  <c r="Q203"/>
  <c r="P207"/>
  <c r="P206"/>
  <c r="P205"/>
  <c r="P204"/>
  <c r="P203"/>
  <c r="H203"/>
  <c r="I203"/>
  <c r="J203"/>
  <c r="K203"/>
  <c r="L203"/>
  <c r="M203"/>
  <c r="N203"/>
  <c r="O203"/>
  <c r="H204"/>
  <c r="I204"/>
  <c r="J204"/>
  <c r="K204"/>
  <c r="L204"/>
  <c r="M204"/>
  <c r="N204"/>
  <c r="O204"/>
  <c r="H205"/>
  <c r="I205"/>
  <c r="J205"/>
  <c r="K205"/>
  <c r="L205"/>
  <c r="M205"/>
  <c r="N205"/>
  <c r="O205"/>
  <c r="H206"/>
  <c r="I206"/>
  <c r="J206"/>
  <c r="K206"/>
  <c r="L206"/>
  <c r="M206"/>
  <c r="N206"/>
  <c r="O206"/>
  <c r="H207"/>
  <c r="I207"/>
  <c r="J207"/>
  <c r="K207"/>
  <c r="L207"/>
  <c r="M207"/>
  <c r="N207"/>
  <c r="O207"/>
  <c r="G207"/>
  <c r="G206"/>
  <c r="G205"/>
  <c r="G204"/>
  <c r="G203"/>
  <c r="Q182"/>
  <c r="Q181"/>
  <c r="Q180"/>
  <c r="Q179"/>
  <c r="Q178"/>
  <c r="P182"/>
  <c r="P181"/>
  <c r="P180"/>
  <c r="P179"/>
  <c r="P178"/>
  <c r="H178"/>
  <c r="I178"/>
  <c r="J178"/>
  <c r="K178"/>
  <c r="L178"/>
  <c r="M178"/>
  <c r="N178"/>
  <c r="O178"/>
  <c r="H179"/>
  <c r="I179"/>
  <c r="J179"/>
  <c r="K179"/>
  <c r="L179"/>
  <c r="M179"/>
  <c r="N179"/>
  <c r="O179"/>
  <c r="H180"/>
  <c r="I180"/>
  <c r="J180"/>
  <c r="K180"/>
  <c r="L180"/>
  <c r="M180"/>
  <c r="N180"/>
  <c r="O180"/>
  <c r="H181"/>
  <c r="I181"/>
  <c r="J181"/>
  <c r="K181"/>
  <c r="L181"/>
  <c r="M181"/>
  <c r="N181"/>
  <c r="O181"/>
  <c r="H182"/>
  <c r="I182"/>
  <c r="J182"/>
  <c r="K182"/>
  <c r="L182"/>
  <c r="M182"/>
  <c r="N182"/>
  <c r="O182"/>
  <c r="G182"/>
  <c r="G181"/>
  <c r="G180"/>
  <c r="G179"/>
  <c r="G178"/>
  <c r="G167"/>
  <c r="Q167"/>
  <c r="Q166"/>
  <c r="Q165"/>
  <c r="Q164"/>
  <c r="Q163"/>
  <c r="P164"/>
  <c r="P165" s="1"/>
  <c r="P163"/>
  <c r="H163"/>
  <c r="I163"/>
  <c r="J163"/>
  <c r="K163"/>
  <c r="L163"/>
  <c r="M163"/>
  <c r="N163"/>
  <c r="O163"/>
  <c r="H164"/>
  <c r="I164"/>
  <c r="J164"/>
  <c r="K164"/>
  <c r="L164"/>
  <c r="M164"/>
  <c r="N164"/>
  <c r="O164"/>
  <c r="H165"/>
  <c r="I165"/>
  <c r="J165"/>
  <c r="K165"/>
  <c r="L165"/>
  <c r="M165"/>
  <c r="N165"/>
  <c r="O165"/>
  <c r="H166"/>
  <c r="I166"/>
  <c r="J166"/>
  <c r="K166"/>
  <c r="L166"/>
  <c r="M166"/>
  <c r="N166"/>
  <c r="O166"/>
  <c r="H167"/>
  <c r="I167"/>
  <c r="J167"/>
  <c r="K167"/>
  <c r="L167"/>
  <c r="M167"/>
  <c r="N167"/>
  <c r="O167"/>
  <c r="G166"/>
  <c r="G165"/>
  <c r="G164"/>
  <c r="G163"/>
  <c r="Q155"/>
  <c r="Q154"/>
  <c r="Q153"/>
  <c r="Q152"/>
  <c r="Q151"/>
  <c r="P155"/>
  <c r="P154"/>
  <c r="P153"/>
  <c r="P152"/>
  <c r="P151"/>
  <c r="H151"/>
  <c r="I151"/>
  <c r="J151"/>
  <c r="K151"/>
  <c r="L151"/>
  <c r="M151"/>
  <c r="N151"/>
  <c r="O151"/>
  <c r="H152"/>
  <c r="I152"/>
  <c r="J152"/>
  <c r="K152"/>
  <c r="L152"/>
  <c r="M152"/>
  <c r="N152"/>
  <c r="O152"/>
  <c r="H153"/>
  <c r="I153"/>
  <c r="J153"/>
  <c r="K153"/>
  <c r="L153"/>
  <c r="M153"/>
  <c r="N153"/>
  <c r="O153"/>
  <c r="H154"/>
  <c r="I154"/>
  <c r="J154"/>
  <c r="K154"/>
  <c r="L154"/>
  <c r="M154"/>
  <c r="N154"/>
  <c r="O154"/>
  <c r="H155"/>
  <c r="I155"/>
  <c r="J155"/>
  <c r="K155"/>
  <c r="L155"/>
  <c r="M155"/>
  <c r="N155"/>
  <c r="O155"/>
  <c r="G155"/>
  <c r="G154"/>
  <c r="G153"/>
  <c r="G152"/>
  <c r="G151"/>
  <c r="Q133"/>
  <c r="Q132"/>
  <c r="Q130"/>
  <c r="Q129"/>
  <c r="P133"/>
  <c r="P132"/>
  <c r="P131"/>
  <c r="P130"/>
  <c r="P129"/>
  <c r="H129"/>
  <c r="I129"/>
  <c r="J129"/>
  <c r="K129"/>
  <c r="L129"/>
  <c r="M129"/>
  <c r="N129"/>
  <c r="O129"/>
  <c r="H130"/>
  <c r="I130"/>
  <c r="J130"/>
  <c r="K130"/>
  <c r="L130"/>
  <c r="M130"/>
  <c r="N130"/>
  <c r="O130"/>
  <c r="H131"/>
  <c r="I131"/>
  <c r="J131"/>
  <c r="K131"/>
  <c r="L131"/>
  <c r="M131"/>
  <c r="N131"/>
  <c r="O131"/>
  <c r="H132"/>
  <c r="I132"/>
  <c r="J132"/>
  <c r="K132"/>
  <c r="L132"/>
  <c r="M132"/>
  <c r="N132"/>
  <c r="O132"/>
  <c r="H133"/>
  <c r="I133"/>
  <c r="J133"/>
  <c r="K133"/>
  <c r="L133"/>
  <c r="M133"/>
  <c r="N133"/>
  <c r="O133"/>
  <c r="G133"/>
  <c r="G132"/>
  <c r="G131"/>
  <c r="G130"/>
  <c r="G129"/>
  <c r="Q122"/>
  <c r="Q121"/>
  <c r="Q120"/>
  <c r="Q119"/>
  <c r="Q118"/>
  <c r="P122"/>
  <c r="P121"/>
  <c r="P120"/>
  <c r="P119"/>
  <c r="P118"/>
  <c r="H118"/>
  <c r="I118"/>
  <c r="J118"/>
  <c r="K118"/>
  <c r="L118"/>
  <c r="M118"/>
  <c r="N118"/>
  <c r="O118"/>
  <c r="H119"/>
  <c r="I119"/>
  <c r="J119"/>
  <c r="K119"/>
  <c r="L119"/>
  <c r="M119"/>
  <c r="N119"/>
  <c r="O119"/>
  <c r="H120"/>
  <c r="I120"/>
  <c r="J120"/>
  <c r="K120"/>
  <c r="L120"/>
  <c r="M120"/>
  <c r="N120"/>
  <c r="O120"/>
  <c r="H121"/>
  <c r="I121"/>
  <c r="J121"/>
  <c r="K121"/>
  <c r="L121"/>
  <c r="M121"/>
  <c r="N121"/>
  <c r="O121"/>
  <c r="H122"/>
  <c r="I122"/>
  <c r="J122"/>
  <c r="K122"/>
  <c r="L122"/>
  <c r="M122"/>
  <c r="N122"/>
  <c r="O122"/>
  <c r="G122"/>
  <c r="G121"/>
  <c r="G120"/>
  <c r="G119"/>
  <c r="G118"/>
  <c r="Q106"/>
  <c r="Q105"/>
  <c r="Q104"/>
  <c r="Q103"/>
  <c r="Q102"/>
  <c r="P106"/>
  <c r="P105"/>
  <c r="P104"/>
  <c r="P103"/>
  <c r="P102"/>
  <c r="H102"/>
  <c r="I102"/>
  <c r="J102"/>
  <c r="K102"/>
  <c r="L102"/>
  <c r="M102"/>
  <c r="N102"/>
  <c r="O102"/>
  <c r="H103"/>
  <c r="I103"/>
  <c r="J103"/>
  <c r="K103"/>
  <c r="L103"/>
  <c r="M103"/>
  <c r="N103"/>
  <c r="O103"/>
  <c r="H104"/>
  <c r="I104"/>
  <c r="J104"/>
  <c r="K104"/>
  <c r="L104"/>
  <c r="M104"/>
  <c r="N104"/>
  <c r="O104"/>
  <c r="H105"/>
  <c r="I105"/>
  <c r="J105"/>
  <c r="K105"/>
  <c r="L105"/>
  <c r="M105"/>
  <c r="N105"/>
  <c r="O105"/>
  <c r="H106"/>
  <c r="I106"/>
  <c r="J106"/>
  <c r="K106"/>
  <c r="L106"/>
  <c r="M106"/>
  <c r="N106"/>
  <c r="O106"/>
  <c r="G106"/>
  <c r="G105"/>
  <c r="G104"/>
  <c r="G103"/>
  <c r="G102"/>
  <c r="Q80"/>
  <c r="Q79"/>
  <c r="Q78"/>
  <c r="Q77"/>
  <c r="Q76"/>
  <c r="P80"/>
  <c r="P79"/>
  <c r="P78"/>
  <c r="P77"/>
  <c r="P76"/>
  <c r="H76"/>
  <c r="I76"/>
  <c r="J76"/>
  <c r="K76"/>
  <c r="L76"/>
  <c r="M76"/>
  <c r="N76"/>
  <c r="O76"/>
  <c r="H77"/>
  <c r="I77"/>
  <c r="J77"/>
  <c r="K77"/>
  <c r="L77"/>
  <c r="M77"/>
  <c r="N77"/>
  <c r="O77"/>
  <c r="H78"/>
  <c r="I78"/>
  <c r="J78"/>
  <c r="K78"/>
  <c r="L78"/>
  <c r="M78"/>
  <c r="N78"/>
  <c r="O78"/>
  <c r="H79"/>
  <c r="I79"/>
  <c r="J79"/>
  <c r="K79"/>
  <c r="L79"/>
  <c r="M79"/>
  <c r="N79"/>
  <c r="O79"/>
  <c r="H80"/>
  <c r="I80"/>
  <c r="J80"/>
  <c r="K80"/>
  <c r="L80"/>
  <c r="M80"/>
  <c r="N80"/>
  <c r="O80"/>
  <c r="G80"/>
  <c r="G79"/>
  <c r="G78"/>
  <c r="G77"/>
  <c r="G76"/>
  <c r="P66"/>
  <c r="Q66"/>
  <c r="Q65"/>
  <c r="Q64"/>
  <c r="Q63"/>
  <c r="Q62"/>
  <c r="P65"/>
  <c r="P64"/>
  <c r="P63"/>
  <c r="P62"/>
  <c r="H62"/>
  <c r="I62"/>
  <c r="J62"/>
  <c r="K62"/>
  <c r="L62"/>
  <c r="M62"/>
  <c r="N62"/>
  <c r="O62"/>
  <c r="H63"/>
  <c r="I63"/>
  <c r="J63"/>
  <c r="K63"/>
  <c r="L63"/>
  <c r="M63"/>
  <c r="N63"/>
  <c r="O63"/>
  <c r="H64"/>
  <c r="I64"/>
  <c r="J64"/>
  <c r="K64"/>
  <c r="L64"/>
  <c r="M64"/>
  <c r="N64"/>
  <c r="O64"/>
  <c r="H65"/>
  <c r="I65"/>
  <c r="J65"/>
  <c r="K65"/>
  <c r="L65"/>
  <c r="M65"/>
  <c r="N65"/>
  <c r="O65"/>
  <c r="H66"/>
  <c r="I66"/>
  <c r="J66"/>
  <c r="K66"/>
  <c r="L66"/>
  <c r="M66"/>
  <c r="N66"/>
  <c r="O66"/>
  <c r="G66"/>
  <c r="G65"/>
  <c r="G64"/>
  <c r="G63"/>
  <c r="G62"/>
  <c r="Q56"/>
  <c r="Q55"/>
  <c r="Q54"/>
  <c r="Q53"/>
  <c r="Q52"/>
  <c r="P56"/>
  <c r="P55"/>
  <c r="P54"/>
  <c r="P53"/>
  <c r="P52"/>
  <c r="H52"/>
  <c r="I52"/>
  <c r="J52"/>
  <c r="K52"/>
  <c r="L52"/>
  <c r="M52"/>
  <c r="N52"/>
  <c r="O52"/>
  <c r="H53"/>
  <c r="I53"/>
  <c r="J53"/>
  <c r="K53"/>
  <c r="L53"/>
  <c r="M53"/>
  <c r="N53"/>
  <c r="O53"/>
  <c r="H54"/>
  <c r="I54"/>
  <c r="J54"/>
  <c r="K54"/>
  <c r="L54"/>
  <c r="M54"/>
  <c r="N54"/>
  <c r="O54"/>
  <c r="H55"/>
  <c r="I55"/>
  <c r="J55"/>
  <c r="K55"/>
  <c r="L55"/>
  <c r="M55"/>
  <c r="N55"/>
  <c r="O55"/>
  <c r="H56"/>
  <c r="I56"/>
  <c r="J56"/>
  <c r="K56"/>
  <c r="L56"/>
  <c r="M56"/>
  <c r="N56"/>
  <c r="O56"/>
  <c r="G56"/>
  <c r="G55"/>
  <c r="G54"/>
  <c r="G53"/>
  <c r="G52"/>
  <c r="Q42"/>
  <c r="Q41"/>
  <c r="Q40"/>
  <c r="Q39"/>
  <c r="Q38"/>
  <c r="P41"/>
  <c r="P42"/>
  <c r="P40"/>
  <c r="P39"/>
  <c r="P38"/>
  <c r="O42"/>
  <c r="H38"/>
  <c r="I38"/>
  <c r="J38"/>
  <c r="K38"/>
  <c r="L38"/>
  <c r="M38"/>
  <c r="N38"/>
  <c r="O38"/>
  <c r="H39"/>
  <c r="I39"/>
  <c r="J39"/>
  <c r="K39"/>
  <c r="L39"/>
  <c r="M39"/>
  <c r="N39"/>
  <c r="O39"/>
  <c r="H40"/>
  <c r="I40"/>
  <c r="J40"/>
  <c r="K40"/>
  <c r="L40"/>
  <c r="M40"/>
  <c r="N40"/>
  <c r="O40"/>
  <c r="H41"/>
  <c r="I41"/>
  <c r="J41"/>
  <c r="K41"/>
  <c r="L41"/>
  <c r="M41"/>
  <c r="N41"/>
  <c r="O41"/>
  <c r="H42"/>
  <c r="I42"/>
  <c r="J42"/>
  <c r="K42"/>
  <c r="L42"/>
  <c r="M42"/>
  <c r="N42"/>
  <c r="G42"/>
  <c r="G41"/>
  <c r="G40"/>
  <c r="G39"/>
  <c r="G38"/>
  <c r="Q25"/>
  <c r="Q24"/>
  <c r="Q23"/>
  <c r="Q22"/>
  <c r="Q21"/>
  <c r="P25"/>
  <c r="P24"/>
  <c r="P23"/>
  <c r="P22"/>
  <c r="P21"/>
  <c r="O25"/>
  <c r="H21"/>
  <c r="I21"/>
  <c r="J21"/>
  <c r="K21"/>
  <c r="L21"/>
  <c r="M21"/>
  <c r="N21"/>
  <c r="O21"/>
  <c r="H22"/>
  <c r="I22"/>
  <c r="J22"/>
  <c r="K22"/>
  <c r="L22"/>
  <c r="M22"/>
  <c r="N22"/>
  <c r="O22"/>
  <c r="H23"/>
  <c r="I23"/>
  <c r="J23"/>
  <c r="K23"/>
  <c r="L23"/>
  <c r="M23"/>
  <c r="N23"/>
  <c r="O23"/>
  <c r="H24"/>
  <c r="I24"/>
  <c r="J24"/>
  <c r="K24"/>
  <c r="L24"/>
  <c r="M24"/>
  <c r="N24"/>
  <c r="O24"/>
  <c r="H25"/>
  <c r="I25"/>
  <c r="J25"/>
  <c r="K25"/>
  <c r="L25"/>
  <c r="M25"/>
  <c r="N25"/>
  <c r="G25"/>
  <c r="G24"/>
  <c r="G23"/>
  <c r="G22"/>
  <c r="G21"/>
  <c r="Q8"/>
  <c r="Q7"/>
  <c r="Q6"/>
  <c r="Q5"/>
  <c r="Q4"/>
  <c r="P8"/>
  <c r="P7"/>
  <c r="P6"/>
  <c r="P5"/>
  <c r="P4"/>
  <c r="H4"/>
  <c r="I4"/>
  <c r="J4"/>
  <c r="K4"/>
  <c r="L4"/>
  <c r="M4"/>
  <c r="N4"/>
  <c r="O4"/>
  <c r="H5"/>
  <c r="I5"/>
  <c r="J5"/>
  <c r="K5"/>
  <c r="L5"/>
  <c r="M5"/>
  <c r="N5"/>
  <c r="O5"/>
  <c r="H6"/>
  <c r="I6"/>
  <c r="J6"/>
  <c r="K6"/>
  <c r="L6"/>
  <c r="M6"/>
  <c r="N6"/>
  <c r="O6"/>
  <c r="H7"/>
  <c r="I7"/>
  <c r="J7"/>
  <c r="K7"/>
  <c r="L7"/>
  <c r="M7"/>
  <c r="N7"/>
  <c r="O7"/>
  <c r="H8"/>
  <c r="I8"/>
  <c r="J8"/>
  <c r="K8"/>
  <c r="L8"/>
  <c r="M8"/>
  <c r="N8"/>
  <c r="O8"/>
  <c r="G8"/>
  <c r="G7"/>
  <c r="G6"/>
  <c r="G5"/>
  <c r="G4"/>
  <c r="Q131"/>
  <c r="P6" i="8" l="1"/>
  <c r="P166" i="1"/>
  <c r="P167" s="1"/>
  <c r="P7" i="8" l="1"/>
  <c r="P8" s="1"/>
  <c r="P9" s="1"/>
</calcChain>
</file>

<file path=xl/sharedStrings.xml><?xml version="1.0" encoding="utf-8"?>
<sst xmlns="http://schemas.openxmlformats.org/spreadsheetml/2006/main" count="7283" uniqueCount="436">
  <si>
    <t>Timestamp</t>
  </si>
  <si>
    <t>Username</t>
  </si>
  <si>
    <t>Name of Students</t>
  </si>
  <si>
    <t>Class</t>
  </si>
  <si>
    <t>Admission Number</t>
  </si>
  <si>
    <t>Subject &amp; Teacher</t>
  </si>
  <si>
    <t>à¤µà¥à¤¯à¤¾à¤–à¥à¤¯à¤¾à¤¨ à¤¸à¥‡ à¤°à¥‚à¤šà¤¿ à¤®à¥‡à¤‚ à¤µà¥ƒà¤¦à¥à¤§à¤¿ à¤¹à¥à¤ˆ , à¤†à¤ª à¤‡à¤¸ à¤¬à¤¾à¤¤ à¤¸à¥‡ à¤¸à¤¹à¤®à¤¤  à¤¹à¥ˆà¤‚ ?</t>
  </si>
  <si>
    <t xml:space="preserve">à¤¶à¤¿à¤•à¥à¤·à¤£ à¤œà¤¾à¤¨à¤•à¤¾à¤°à¥€ à¤¸à¥‡ à¤ªà¤°à¤¿à¤ªà¥‚à¤°à¥à¤£ à¤¥à¤¾ à¤•à¥à¤¯à¤¾ à¤†à¤ª à¤‡à¤¸ à¤¬à¤¾à¤¤ à¤¸à¥‡ à¤¸à¤¹à¤®à¤¤  à¤¹à¥ˆà¤‚ ? </t>
  </si>
  <si>
    <t xml:space="preserve">à¤¶à¤¿à¤•à¥à¤·à¤• à¤•à¤¾ à¤µà¤¿à¤¦à¥à¤¯à¤¾à¤°à¥à¤¥à¤¿à¤¯à¥‹à¤‚ à¤•à¥‡ à¤ªà¥à¤°à¤¤à¤¿ à¤µà¥à¤¯à¤µà¥à¤¹à¤¾à¤° à¤®à¤¿à¤¤à¥à¤°à¤¤à¤¾à¤ªà¥‚à¤°à¥à¤£ à¤à¤µà¤‚ à¤¸à¤¹à¤¯à¥‹à¤— à¤•à¥‡ à¤­à¤¾à¤µà¤¨à¤¾ à¤¸à¥‡ à¤ªà¤°à¤¿à¤ªà¥‚à¤°à¥à¤£ à¤¥à¤¾ à¤•à¥à¤¯à¤¾ à¤†à¤ª à¤‡à¤¸ à¤¬à¤¾à¤¤ à¤¸à¥‡ à¤¸à¤¹à¤®à¤¤  à¤¹à¥ˆà¤‚ ? </t>
  </si>
  <si>
    <t xml:space="preserve">à¤¶à¤¿à¤•à¥à¤·à¤• à¤µà¤¿à¤¦à¥à¤¯à¤¾à¤°à¥à¤¥à¤¿à¤¯à¥‹à¤‚ à¤•à¥‡ à¤¦à¥à¤µà¤¾à¤°à¤¾ à¤ªà¥‚à¤›à¥‡ à¤—à¤¯à¥‡ à¤ªà¥à¤°à¤¶à¥à¤¨à¥‹ à¤•à¤¾ à¤¸à¤®à¤¾à¤§à¤¾à¤¨ à¤•à¤°à¤¨à¥‡ à¤¹à¥‡à¤¤à¥ à¤¤à¤¤à¥à¤ªà¤°  à¤°à¤¹à¤¤à¥‡ à¤¹à¥ˆ à¤•à¥à¤¯à¤¾ à¤†à¤ª à¤‡à¤¸ à¤¬à¤¾à¤¤ à¤¸à¥‡ à¤¸à¤¹à¤®à¤¤  à¤¹à¥ˆà¤‚ ? </t>
  </si>
  <si>
    <t xml:space="preserve">à¤¶à¤¿à¤•à¥à¤·à¤• à¤¨à¥‡ à¤µà¤¿à¤·à¤¯ à¤•à¥‡ à¤ªà¥à¤°à¤¤à¤¿ à¤°à¥‚à¤šà¤¿ à¤œà¤¾à¤—à¥ƒà¤¤ à¤•à¥€ , à¤•à¥à¤¯à¤¾ à¤†à¤ª à¤‡à¤¸ à¤¬à¤¾à¤¤ à¤¸à¥‡ à¤¸à¤¹à¤®à¤¤  à¤¹à¥ˆà¤‚ ? </t>
  </si>
  <si>
    <t xml:space="preserve">à¤¸à¤®à¤¯ à¤ªà¤° à¤ªà¤¾à¤ à¥à¤¯à¤•à¥à¤°à¤®  à¤ªà¥‚à¤°à¥à¤£ à¤¹à¥à¤†, à¤•à¥à¤¯à¤¾ à¤†à¤ª à¤‡à¤¸ à¤¬à¤¾à¤¤ à¤¸à¥‡ à¤¸à¤¹à¤®à¤¤  à¤¹à¥ˆà¤‚ ? </t>
  </si>
  <si>
    <t xml:space="preserve">à¤¶à¤¿à¤•à¥à¤·à¤• à¤¸à¤®à¤¯à¤¨à¤¿à¤·à¥à¤Ÿ à¤¹à¥ˆ à¤à¤µà¤‚ à¤¨à¤¿à¤¯à¤®à¤¿à¤¤ à¤µà¥à¤¯à¤¾à¤–à¥à¤¯à¤¾à¤¨ à¤¦à¥‡à¤¤à¥‡ à¤¹à¥ˆ, à¤•à¥à¤¯à¤¾ à¤†à¤ª à¤‡à¤¸ à¤¬à¤¾à¤¤ à¤¸à¥‡ à¤¸à¤¹à¤®à¤¤  à¤¹à¥ˆà¤‚ ? </t>
  </si>
  <si>
    <t xml:space="preserve">
à¤¶à¤¿à¤•à¥à¤·à¤• à¤•à¤¾ à¤¸à¤®à¥à¤ªà¥à¤°à¥‡à¤·à¤£ à¤¸à¥à¤¸à¥à¤ªà¤·à¥à¤  à¤¹à¥ˆ ,à¤•à¥à¤¯à¤¾ à¤†à¤ª à¤‡à¤¸ à¤¬à¤¾à¤¤ à¤¸à¥‡ à¤¸à¤¹à¤®à¤¤  à¤¹à¥ˆà¤‚ ?</t>
  </si>
  <si>
    <t xml:space="preserve">à¤¶à¤¿à¤•à¥à¤·à¤• à¤¨à¥‡ à¤¶à¤¿à¤•à¥à¤·à¤£ à¤•à¥‡ à¤¦à¥Œà¤°à¤¾à¤¨ à¤†à¤§à¥à¤¨à¤¿à¤• à¤¤à¤•à¤¨à¥€à¤• à¤ªà¤¾à¤µà¤° à¤ªà¥‰à¤‡à¤¨à¥à¤Ÿ à¤•à¤¾ à¤ªà¥à¤°à¤¯à¥‹à¤— à¤•à¤¿à¤¯à¤¾, à¤•à¥à¤¯à¤¾ à¤†à¤ª à¤‡à¤¸ à¤¬à¤¾à¤¤ à¤¸à¥‡ à¤¸à¤¹à¤®à¤¤  à¤¹à¥ˆà¤‚ ? </t>
  </si>
  <si>
    <t xml:space="preserve">à¤µà¤¿à¤·à¤¯ à¤…à¤µà¤§à¤¾à¤°à¤£à¤¾ à¤ªà¤° à¤¶à¤¿à¤•à¥à¤·à¤• à¤•à¤¾ à¤œà¥à¤žà¤¾à¤¨ </t>
  </si>
  <si>
    <t xml:space="preserve">à¤…à¤ªà¤¨à¥‡ à¤¶à¤¿à¤•à¥à¤·à¤• à¤¸à¥‡ à¤¸à¤‚à¤¤à¥à¤·à¥à¤Ÿà¤¿ à¤•à¤¾ à¤¸à¥à¤¤à¤° à¤¬à¤¤à¤¾à¤‡à¤¯à¥‡ </t>
  </si>
  <si>
    <t>2023/04/16 8:41:29 PM GMT+5:30</t>
  </si>
  <si>
    <t>harshlatasahu87@gmail.com</t>
  </si>
  <si>
    <t xml:space="preserve">Harshlata sahu </t>
  </si>
  <si>
    <t>B.A.-3</t>
  </si>
  <si>
    <t>English- Shri Arun Kumar V.</t>
  </si>
  <si>
    <t>Agree</t>
  </si>
  <si>
    <t>Not Agree &amp; Not Disagree</t>
  </si>
  <si>
    <t>Strongly Agree</t>
  </si>
  <si>
    <t>Highly Disstisfied</t>
  </si>
  <si>
    <t>2023/04/16 8:43:07 PM GMT+5:30</t>
  </si>
  <si>
    <t>sahuhimanshi0705@gmail.com</t>
  </si>
  <si>
    <t>Himanshi sahu</t>
  </si>
  <si>
    <t>Satisfied</t>
  </si>
  <si>
    <t>2023/04/16 8:45:38 PM GMT+5:30</t>
  </si>
  <si>
    <t>Sociology- Dr. A. John</t>
  </si>
  <si>
    <t>2023/04/16 8:46:14 PM GMT+5:30</t>
  </si>
  <si>
    <t>bhupendrakumarkomre55@gmail.com</t>
  </si>
  <si>
    <t xml:space="preserve">Bhupendra Kumar </t>
  </si>
  <si>
    <t>Economics- Dr. Kavita Singh</t>
  </si>
  <si>
    <t>Highly Satisfied</t>
  </si>
  <si>
    <t>2023/04/16 8:49:58 PM GMT+5:30</t>
  </si>
  <si>
    <t>nirmalkarkavita25@gmail.com</t>
  </si>
  <si>
    <t>Kavita Nirmalkar</t>
  </si>
  <si>
    <t>B.A.-2</t>
  </si>
  <si>
    <t>Hindi- Shri Kishor Patel</t>
  </si>
  <si>
    <t>2023/04/16 8:59:55 PM GMT+5:30</t>
  </si>
  <si>
    <t>kumaridqmeshwari@gmail.com</t>
  </si>
  <si>
    <t>Dameshwari Kumari</t>
  </si>
  <si>
    <t>B.A.-1</t>
  </si>
  <si>
    <t>Political Science- Dr. Sarita Swamy</t>
  </si>
  <si>
    <t>Disagree</t>
  </si>
  <si>
    <t>2023/04/16 9:01:41 PM GMT+5:30</t>
  </si>
  <si>
    <t xml:space="preserve">Dameshwari kumari </t>
  </si>
  <si>
    <t>2023/04/16 9:03:46 PM GMT+5:30</t>
  </si>
  <si>
    <t>2023/04/16 9:05:17 PM GMT+5:30</t>
  </si>
  <si>
    <t>Political Science- Mohan Lal</t>
  </si>
  <si>
    <t>2023/04/16 9:06:21 PM GMT+5:30</t>
  </si>
  <si>
    <t>cetanakumaric@gmail.com</t>
  </si>
  <si>
    <t xml:space="preserve">Kumari chetna  </t>
  </si>
  <si>
    <t>Not Agree Not Disagree</t>
  </si>
  <si>
    <t>2023/04/16 9:15:04 PM GMT+5:30</t>
  </si>
  <si>
    <t>leeja12052002@gmail.com</t>
  </si>
  <si>
    <t>Ku.leeja</t>
  </si>
  <si>
    <t>2023/04/16 9:16:10 PM GMT+5:30</t>
  </si>
  <si>
    <t>2023/04/16 9:17:00 PM GMT+5:30</t>
  </si>
  <si>
    <t>2023/04/16 9:18:20 PM GMT+5:30</t>
  </si>
  <si>
    <t>2023/04/16 9:19:30 PM GMT+5:30</t>
  </si>
  <si>
    <t>Askaushik1975@gmail.com</t>
  </si>
  <si>
    <t>Dushali</t>
  </si>
  <si>
    <t>Hindi - Shri Kamal Bodale</t>
  </si>
  <si>
    <t>2023/04/16 9:20:01 PM GMT+5:30</t>
  </si>
  <si>
    <t>2023/04/16 9:21:47 PM GMT+5:30</t>
  </si>
  <si>
    <t>2023/04/16 9:23:07 PM GMT+5:30</t>
  </si>
  <si>
    <t>Sociology- Shri Shiklesh Nureti</t>
  </si>
  <si>
    <t>2023/04/16 9:38:33 PM GMT+5:30</t>
  </si>
  <si>
    <t>kumarmithlesh2003@gmail.com</t>
  </si>
  <si>
    <t>mithlesh</t>
  </si>
  <si>
    <t>2023/04/16 9:49:42 PM GMT+5:30</t>
  </si>
  <si>
    <t>bhumikayadu24@gmail.com</t>
  </si>
  <si>
    <t>Bhumika yadu</t>
  </si>
  <si>
    <t>Economics- Dr. Praveen Gupta</t>
  </si>
  <si>
    <t>Avarage</t>
  </si>
  <si>
    <t>2023/04/16 9:59:52 PM GMT+5:30</t>
  </si>
  <si>
    <t>govindthakur73110@gmail.com</t>
  </si>
  <si>
    <t xml:space="preserve">Govind singh thakur </t>
  </si>
  <si>
    <t>2023/04/16 10:46:13 PM GMT+5:30</t>
  </si>
  <si>
    <t>himanshusahu2200@gmail.com</t>
  </si>
  <si>
    <t xml:space="preserve">Ravi kumar </t>
  </si>
  <si>
    <t>2023/04/17 6:36:46 AM GMT+5:30</t>
  </si>
  <si>
    <t>priyanshumandavi96@gmail.com</t>
  </si>
  <si>
    <t>Priyanshu kumar</t>
  </si>
  <si>
    <t>2023/04/17 6:48:58 AM GMT+5:30</t>
  </si>
  <si>
    <t>2023/04/17 7:28:43 AM GMT+5:30</t>
  </si>
  <si>
    <t>khushbuarendra6@gmail.com</t>
  </si>
  <si>
    <t>Khushabu</t>
  </si>
  <si>
    <t>Hu,102,210010054</t>
  </si>
  <si>
    <t>Strongly Disagree</t>
  </si>
  <si>
    <t>2023/04/17 7:39:54 AM GMT+5:30</t>
  </si>
  <si>
    <t>2023/04/17 9:14:46 AM GMT+5:30</t>
  </si>
  <si>
    <t>jyoti131052002@gmal.com</t>
  </si>
  <si>
    <t>jyoti sahu</t>
  </si>
  <si>
    <t>2023/04/17 9:21:35 AM GMT+5:30</t>
  </si>
  <si>
    <t>Sociology- Dr. P.K. Singh</t>
  </si>
  <si>
    <t>2023/04/17 9:25:16 AM GMT+5:30</t>
  </si>
  <si>
    <t>2023/04/17 9:28:04 AM GMT+5:30</t>
  </si>
  <si>
    <t>2023/04/17 9:30:38 AM GMT+5:30</t>
  </si>
  <si>
    <t>2023/04/17 9:32:47 AM GMT+5:30</t>
  </si>
  <si>
    <t>2023/04/17 9:35:09 AM GMT+5:30</t>
  </si>
  <si>
    <t xml:space="preserve">jyoti sahu </t>
  </si>
  <si>
    <t>2023/04/17 9:37:21 AM GMT+5:30</t>
  </si>
  <si>
    <t>2023/04/17 10:01:23 AM GMT+5:30</t>
  </si>
  <si>
    <t>preetitandekar842@gmail.com</t>
  </si>
  <si>
    <t xml:space="preserve">Preeti </t>
  </si>
  <si>
    <t>2023/04/17 11:12:23 AM GMT+5:30</t>
  </si>
  <si>
    <t>mamtagandharv8085@gmail.com</t>
  </si>
  <si>
    <t xml:space="preserve">Mamta </t>
  </si>
  <si>
    <t>2023/04/17 11:15:48 AM GMT+5:30</t>
  </si>
  <si>
    <t>2023/04/17 11:18:19 AM GMT+5:30</t>
  </si>
  <si>
    <t>2023/04/17 11:20:59 AM GMT+5:30</t>
  </si>
  <si>
    <t>2023/04/17 11:21:06 AM GMT+5:30</t>
  </si>
  <si>
    <t>hina49011@gmail.com</t>
  </si>
  <si>
    <t>Hina</t>
  </si>
  <si>
    <t>2023/04/17 11:22:38 AM GMT+5:30</t>
  </si>
  <si>
    <t>2023/04/17 11:24:34 AM GMT+5:30</t>
  </si>
  <si>
    <t>2023/04/17 11:24:48 AM GMT+5:30</t>
  </si>
  <si>
    <t>Mamta</t>
  </si>
  <si>
    <t>2023/04/17 11:26:03 AM GMT+5:30</t>
  </si>
  <si>
    <t>2023/04/17 11:27:41 AM GMT+5:30</t>
  </si>
  <si>
    <t>2023/04/17 11:29:31 AM GMT+5:30</t>
  </si>
  <si>
    <t>2023/04/17 11:31:56 AM GMT+5:30</t>
  </si>
  <si>
    <t>2023/04/17 11:35:23 AM GMT+5:30</t>
  </si>
  <si>
    <t>2023/04/17 11:51:24 AM GMT+5:30</t>
  </si>
  <si>
    <t>dhirajkunjam8@gmail.com</t>
  </si>
  <si>
    <t>Dhiraj Kumar</t>
  </si>
  <si>
    <t>2023/04/17 11:52:59 AM GMT+5:30</t>
  </si>
  <si>
    <t>2023/04/17 12:41:07 PM GMT+5:30</t>
  </si>
  <si>
    <t>itsmesimranbiswas@gmail.com</t>
  </si>
  <si>
    <t>Simran biswas</t>
  </si>
  <si>
    <t>2023/04/17 1:30:55 PM GMT+5:30</t>
  </si>
  <si>
    <t>hemadevitaramji@gmail.com</t>
  </si>
  <si>
    <t xml:space="preserve">hembati </t>
  </si>
  <si>
    <t>Dissatisfied</t>
  </si>
  <si>
    <t>2023/04/17 1:32:25 PM GMT+5:30</t>
  </si>
  <si>
    <t>2023/04/17 2:32:52 PM GMT+5:30</t>
  </si>
  <si>
    <t>kumarsatrughan272@gmail.com</t>
  </si>
  <si>
    <t xml:space="preserve">Satrughan kumar </t>
  </si>
  <si>
    <t>2023/04/17 5:43:45 PM GMT+5:30</t>
  </si>
  <si>
    <t>singhdamini407@gmail.com</t>
  </si>
  <si>
    <t>Damini</t>
  </si>
  <si>
    <t>Economics- Shri Ashwani Sahu</t>
  </si>
  <si>
    <t>2023/04/18 8:26:47 AM GMT+5:30</t>
  </si>
  <si>
    <t>rashminayak8741@gmail.com</t>
  </si>
  <si>
    <t>Rashmi singh nayak</t>
  </si>
  <si>
    <t>2023/04/18 8:34:01 AM GMT+5:30</t>
  </si>
  <si>
    <t>rashminayak874@gmail.com</t>
  </si>
  <si>
    <t xml:space="preserve">Rashmi singh nayak </t>
  </si>
  <si>
    <t>2023/04/18 8:41:12 AM GMT+5:30</t>
  </si>
  <si>
    <t>singhranveer9451@gmail.com</t>
  </si>
  <si>
    <t>Ranveer Singh Nayak</t>
  </si>
  <si>
    <t>2023/04/18 8:42:11 AM GMT+5:30</t>
  </si>
  <si>
    <t>2023/04/18 10:23:13 AM GMT+5:30</t>
  </si>
  <si>
    <t>Bhumikanayak25@gmail.com</t>
  </si>
  <si>
    <t xml:space="preserve">Bhumika </t>
  </si>
  <si>
    <t>2023/04/18 4:05:23 PM GMT+5:30</t>
  </si>
  <si>
    <t>urwashisalame750@gmail.com</t>
  </si>
  <si>
    <t>Urvashi salame</t>
  </si>
  <si>
    <t>2023/04/18 4:07:05 PM GMT+5:30</t>
  </si>
  <si>
    <t>urvashi salame</t>
  </si>
  <si>
    <t>2023/04/18 4:08:26 PM GMT+5:30</t>
  </si>
  <si>
    <t>2023/04/18 4:10:02 PM GMT+5:30</t>
  </si>
  <si>
    <t>2023/04/18 4:11:41 PM GMT+5:30</t>
  </si>
  <si>
    <t>2023/04/18 4:13:11 PM GMT+5:30</t>
  </si>
  <si>
    <t>2023/04/18 11:51:28 PM GMT+5:30</t>
  </si>
  <si>
    <t>guptamsgupta21@gmail.com</t>
  </si>
  <si>
    <t xml:space="preserve">Khushi Gupta </t>
  </si>
  <si>
    <t>2023/04/18 11:53:04 PM GMT+5:30</t>
  </si>
  <si>
    <t>2023/04/19 12:15:26 AM GMT+5:30</t>
  </si>
  <si>
    <t>sunitachaturvedi23497@gmail.com</t>
  </si>
  <si>
    <t>Sunita chaturvedi</t>
  </si>
  <si>
    <t>2023/04/19 10:14:46 AM GMT+5:30</t>
  </si>
  <si>
    <t>ramsheelanagendra17@gmail.com</t>
  </si>
  <si>
    <t>Ramsheela</t>
  </si>
  <si>
    <t>2023/04/19 10:17:43 AM GMT+5:30</t>
  </si>
  <si>
    <t>2023/04/19 10:21:58 AM GMT+5:30</t>
  </si>
  <si>
    <t>2023/04/19 10:25:22 AM GMT+5:30</t>
  </si>
  <si>
    <t>2023/04/19 10:27:33 AM GMT+5:30</t>
  </si>
  <si>
    <t>2023/04/19 10:29:40 AM GMT+5:30</t>
  </si>
  <si>
    <t>2023/04/19 4:31:30 PM GMT+5:30</t>
  </si>
  <si>
    <t>sonakittu918@gmail.com</t>
  </si>
  <si>
    <t>Yogeshwari</t>
  </si>
  <si>
    <t>2023/04/19 8:38:02 PM GMT+5:30</t>
  </si>
  <si>
    <t>hemlatadarro1@email.com</t>
  </si>
  <si>
    <t>Hemlata</t>
  </si>
  <si>
    <t>2023/04/20 9:31:31 PM GMT+5:30</t>
  </si>
  <si>
    <t>rajanisingh731@gmail.com</t>
  </si>
  <si>
    <t>Mamta singh</t>
  </si>
  <si>
    <t>2023/04/21 1:21:20 PM GMT+5:30</t>
  </si>
  <si>
    <t>rshri0909@gmail.com</t>
  </si>
  <si>
    <t xml:space="preserve">Nomendra Kumar Bagde </t>
  </si>
  <si>
    <t>2023/04/22 7:54:37 PM GMT+5:30</t>
  </si>
  <si>
    <t>2023/04/22 7:57:25 PM GMT+5:30</t>
  </si>
  <si>
    <t>2023/04/22 8:00:22 PM GMT+5:30</t>
  </si>
  <si>
    <t>2023/04/22 8:02:10 PM GMT+5:30</t>
  </si>
  <si>
    <t>2023/04/22 8:04:04 PM GMT+5:30</t>
  </si>
  <si>
    <t>2023/04/24 3:11:10 PM GMT+5:30</t>
  </si>
  <si>
    <t>chamanchamanlall564@gmail.com</t>
  </si>
  <si>
    <t>Neetu</t>
  </si>
  <si>
    <t>2023/04/24 3:14:51 PM GMT+5:30</t>
  </si>
  <si>
    <t>chamanlall564@gmail.com8641063364</t>
  </si>
  <si>
    <t>2023/04/24 3:18:01 PM GMT+5:30</t>
  </si>
  <si>
    <t>2023/04/24 3:22:35 PM GMT+5:30</t>
  </si>
  <si>
    <t>2023/04/28 10:00:26 PM GMT+5:30</t>
  </si>
  <si>
    <t>chandrikauike415@gmail.com</t>
  </si>
  <si>
    <t xml:space="preserve">CHANDRIKA </t>
  </si>
  <si>
    <t>2023/04/29 8:08:53 AM GMT+5:30</t>
  </si>
  <si>
    <t>nk088783@gmail.com</t>
  </si>
  <si>
    <t xml:space="preserve">Neeraj kumar </t>
  </si>
  <si>
    <t>2023/04/29 5:06:09 PM GMT+5:30</t>
  </si>
  <si>
    <t>bhartivishwakarma522001@gmail.com</t>
  </si>
  <si>
    <t>Bharti</t>
  </si>
  <si>
    <t>2023/04/29 5:09:23 PM GMT+5:30</t>
  </si>
  <si>
    <t xml:space="preserve">Bharti </t>
  </si>
  <si>
    <t>2023/05/10 8:33:21 PM GMT+5:30</t>
  </si>
  <si>
    <t>lokeshwariyadav567@gmail.com</t>
  </si>
  <si>
    <t xml:space="preserve">lokeshwari yadav </t>
  </si>
  <si>
    <t>2023/05/10 8:41:15 PM GMT+5:30</t>
  </si>
  <si>
    <t>lokeshwari yadav</t>
  </si>
  <si>
    <t>2023/05/10 8:47:48 PM GMT+5:30</t>
  </si>
  <si>
    <t>2023/05/10 8:50:06 PM GMT+5:30</t>
  </si>
  <si>
    <t>2023/05/10 8:52:04 PM GMT+5:30</t>
  </si>
  <si>
    <t>2023/05/10 8:53:33 PM GMT+5:30</t>
  </si>
  <si>
    <t>2023/05/10 8:54:49 PM GMT+5:30</t>
  </si>
  <si>
    <t>2023/05/11 4:03:28 PM GMT+5:30</t>
  </si>
  <si>
    <t>ymandavi49@gmail.com</t>
  </si>
  <si>
    <t>Yamini Mandavi</t>
  </si>
  <si>
    <t>2023/05/11 4:09:08 PM GMT+5:30</t>
  </si>
  <si>
    <t>yritika113@gmail.com</t>
  </si>
  <si>
    <t xml:space="preserve">Ritika </t>
  </si>
  <si>
    <t>2023/05/11 4:16:40 PM GMT+5:30</t>
  </si>
  <si>
    <t>vbabli179@gmail.com</t>
  </si>
  <si>
    <t xml:space="preserve">Babli </t>
  </si>
  <si>
    <t>2023/05/11 4:21:16 PM GMT+5:30</t>
  </si>
  <si>
    <t>2023/05/11 4:21:21 PM GMT+5:30</t>
  </si>
  <si>
    <t>ishabibhar201102@gmail.vom</t>
  </si>
  <si>
    <t>Isha bibhar</t>
  </si>
  <si>
    <t>2023/05/11 4:21:38 PM GMT+5:30</t>
  </si>
  <si>
    <t>raheldewangan@gmail.com</t>
  </si>
  <si>
    <t>Rahel Dewangan</t>
  </si>
  <si>
    <t>2023/05/11 4:23:56 PM GMT+5:30</t>
  </si>
  <si>
    <t>vv4751601@gmail.com</t>
  </si>
  <si>
    <t xml:space="preserve">Varsha </t>
  </si>
  <si>
    <t>2023/05/11 5:32:52 PM GMT+5:30</t>
  </si>
  <si>
    <t>khushbuwasnik65@gmail.com</t>
  </si>
  <si>
    <t>Khushbu wasnik</t>
  </si>
  <si>
    <t>2023/05/11 5:37:28 PM GMT+5:30</t>
  </si>
  <si>
    <t>kantibhuayra2003@gmail.com</t>
  </si>
  <si>
    <t>Kanti bhuarya</t>
  </si>
  <si>
    <t>2023/05/11 5:40:52 PM GMT+5:30</t>
  </si>
  <si>
    <t>sahuseema7864@gmail.com</t>
  </si>
  <si>
    <t xml:space="preserve">Seema </t>
  </si>
  <si>
    <t>2023/05/11 5:43:36 PM GMT+5:30</t>
  </si>
  <si>
    <t>2023/05/11 6:13:50 PM GMT+5:30</t>
  </si>
  <si>
    <t>tej.7879508442@gmail.com</t>
  </si>
  <si>
    <t>Tejeshwari</t>
  </si>
  <si>
    <t>2023/05/11 6:16:07 PM GMT+5:30</t>
  </si>
  <si>
    <t xml:space="preserve">Tejeshwari </t>
  </si>
  <si>
    <t>2023/05/11 6:18:47 PM GMT+5:30</t>
  </si>
  <si>
    <t>ckdewangan56@gmail.com</t>
  </si>
  <si>
    <t xml:space="preserve">Chetan Kumar </t>
  </si>
  <si>
    <t>2023/05/11 6:24:28 PM GMT+5:30</t>
  </si>
  <si>
    <t>amlakhemraj9302@gmail.com</t>
  </si>
  <si>
    <t>Khemraj</t>
  </si>
  <si>
    <t>2023/05/11 6:27:46 PM GMT+5:30</t>
  </si>
  <si>
    <t>2023/05/11 6:29:27 PM GMT+5:30</t>
  </si>
  <si>
    <t>2023/05/11 6:30:44 PM GMT+5:30</t>
  </si>
  <si>
    <t>2023/05/11 6:31:37 PM GMT+5:30</t>
  </si>
  <si>
    <t>2023/05/11 6:33:26 PM GMT+5:30</t>
  </si>
  <si>
    <t>2023/05/11 6:43:08 PM GMT+5:30</t>
  </si>
  <si>
    <t>cgdhalu@gmail.com</t>
  </si>
  <si>
    <t>Dhalendra kumar b</t>
  </si>
  <si>
    <t>2023/05/11 7:07:36 PM GMT+5:30</t>
  </si>
  <si>
    <t>damininagvanshi0@gmail.com</t>
  </si>
  <si>
    <t>Damin nagvanshi</t>
  </si>
  <si>
    <t>2023/05/11 7:08:30 PM GMT+5:30</t>
  </si>
  <si>
    <t>anjali163622@gmail.com</t>
  </si>
  <si>
    <t>Anjali</t>
  </si>
  <si>
    <t>2023/05/11 7:12:42 PM GMT+5:30</t>
  </si>
  <si>
    <t>2023/05/11 7:12:57 PM GMT+5:30</t>
  </si>
  <si>
    <t>2023/05/11 7:14:15 PM GMT+5:30</t>
  </si>
  <si>
    <t>2023/05/11 7:15:49 PM GMT+5:30</t>
  </si>
  <si>
    <t>2023/05/11 7:16:17 PM GMT+5:30</t>
  </si>
  <si>
    <t>2023/05/11 7:17:33 PM GMT+5:30</t>
  </si>
  <si>
    <t xml:space="preserve">Anjali </t>
  </si>
  <si>
    <t>2023/05/11 7:18:11 PM GMT+5:30</t>
  </si>
  <si>
    <t>2023/05/11 7:18:51 PM GMT+5:30</t>
  </si>
  <si>
    <t>2023/05/11 7:19:50 PM GMT+5:30</t>
  </si>
  <si>
    <t>2023/05/11 7:20:44 PM GMT+5:30</t>
  </si>
  <si>
    <t>dineshkumar0508200@gmail.com</t>
  </si>
  <si>
    <t>Dinesh Kumar</t>
  </si>
  <si>
    <t>2023/05/11 7:42:28 PM GMT+5:30</t>
  </si>
  <si>
    <t>sahudamini0603@gmail.com</t>
  </si>
  <si>
    <t xml:space="preserve">Damini  </t>
  </si>
  <si>
    <t>2023/05/11 7:47:18 PM GMT+5:30</t>
  </si>
  <si>
    <t xml:space="preserve">Damini </t>
  </si>
  <si>
    <t>2023/05/11 7:52:22 PM GMT+5:30</t>
  </si>
  <si>
    <t>2023/05/11 7:56:25 PM GMT+5:30</t>
  </si>
  <si>
    <t>2023/05/11 7:59:04 PM GMT+5:30</t>
  </si>
  <si>
    <t>2023/05/11 8:16:51 PM GMT+5:30</t>
  </si>
  <si>
    <t>gajbhiyepihu77@gmail.com</t>
  </si>
  <si>
    <t>poonam</t>
  </si>
  <si>
    <t>2023/05/11 8:17:48 PM GMT+5:30</t>
  </si>
  <si>
    <t>2023/05/11 8:18:03 PM GMT+5:30</t>
  </si>
  <si>
    <t>Karishmamarkam28@gimal.com</t>
  </si>
  <si>
    <t>Karishma Markam</t>
  </si>
  <si>
    <t>2023/05/11 8:18:46 PM GMT+5:30</t>
  </si>
  <si>
    <t>2023/05/11 8:19:41 PM GMT+5:30</t>
  </si>
  <si>
    <t>2023/05/11 8:19:45 PM GMT+5:30</t>
  </si>
  <si>
    <t>Harshlata sahu</t>
  </si>
  <si>
    <t>2023/05/11 8:22:18 PM GMT+5:30</t>
  </si>
  <si>
    <t>2023/05/11 8:22:57 PM GMT+5:30</t>
  </si>
  <si>
    <t>2023/05/11 8:23:19 PM GMT+5:30</t>
  </si>
  <si>
    <t xml:space="preserve">Karishma Markam </t>
  </si>
  <si>
    <t>2023/05/11 8:24:15 PM GMT+5:30</t>
  </si>
  <si>
    <t>2023/05/11 8:25:18 PM GMT+5:30</t>
  </si>
  <si>
    <t>2023/05/11 8:26:47 PM GMT+5:30</t>
  </si>
  <si>
    <t>2023/05/11 8:28:37 PM GMT+5:30</t>
  </si>
  <si>
    <t>2023/05/11 8:30:32 PM GMT+5:30</t>
  </si>
  <si>
    <t>2023/05/11 8:32:01 PM GMT+5:30</t>
  </si>
  <si>
    <t>2023/05/11 8:34:02 PM GMT+5:30</t>
  </si>
  <si>
    <t>2023/05/11 8:50:38 PM GMT+5:30</t>
  </si>
  <si>
    <t>nurutimanju@gmail.com</t>
  </si>
  <si>
    <t>Manju Nuruti</t>
  </si>
  <si>
    <t>23.08.22</t>
  </si>
  <si>
    <t>2023/05/11 8:55:46 PM GMT+5:30</t>
  </si>
  <si>
    <t>rahulmithlesh290@gmail.com</t>
  </si>
  <si>
    <t>Rakesh kumar</t>
  </si>
  <si>
    <t>2023/05/11 8:58:55 PM GMT+5:30</t>
  </si>
  <si>
    <t>manishthakur10102004@gmail.com</t>
  </si>
  <si>
    <t>Manish kumar</t>
  </si>
  <si>
    <t>2023/05/11 9:00:22 PM GMT+5:30</t>
  </si>
  <si>
    <t xml:space="preserve">Rakesh kumar </t>
  </si>
  <si>
    <t>2023/05/11 9:13:21 PM GMT+5:30</t>
  </si>
  <si>
    <t>2023/05/11 9:25:25 PM GMT+5:30</t>
  </si>
  <si>
    <t>karishmathakur559@gmail.com</t>
  </si>
  <si>
    <t xml:space="preserve">Karishma </t>
  </si>
  <si>
    <t>2023/05/11 9:27:52 PM GMT+5:30</t>
  </si>
  <si>
    <t>2023/05/11 9:30:00 PM GMT+5:30</t>
  </si>
  <si>
    <t>2023/05/11 9:31:29 PM GMT+5:30</t>
  </si>
  <si>
    <t>2023/05/11 9:32:47 PM GMT+5:30</t>
  </si>
  <si>
    <t>2023/05/11 10:51:58 PM GMT+5:30</t>
  </si>
  <si>
    <t>dhanrajkunjam12@gmail.com</t>
  </si>
  <si>
    <t>Dhanraj</t>
  </si>
  <si>
    <t>2023/05/11 10:54:04 PM GMT+5:30</t>
  </si>
  <si>
    <t xml:space="preserve">Dhanraj </t>
  </si>
  <si>
    <t>2023/05/11 10:56:41 PM GMT+5:30</t>
  </si>
  <si>
    <t>2023/05/11 10:57:42 PM GMT+5:30</t>
  </si>
  <si>
    <t>2023/05/11 10:59:03 PM GMT+5:30</t>
  </si>
  <si>
    <t>2023/05/12 8:33:27 AM GMT+5:30</t>
  </si>
  <si>
    <t>chitralekhasindrame@gmail.com</t>
  </si>
  <si>
    <t>Chitralekha</t>
  </si>
  <si>
    <t>2023/05/12 8:35:03 AM GMT+5:30</t>
  </si>
  <si>
    <t xml:space="preserve">Chitralekha </t>
  </si>
  <si>
    <t>2023/05/12 8:36:20 AM GMT+5:30</t>
  </si>
  <si>
    <t>2023/05/12 8:37:22 AM GMT+5:30</t>
  </si>
  <si>
    <t>2023/05/12 8:39:59 AM GMT+5:30</t>
  </si>
  <si>
    <t xml:space="preserve"> Chitralekha </t>
  </si>
  <si>
    <t>2023/05/12 8:40:59 AM GMT+5:30</t>
  </si>
  <si>
    <t>2023/05/12 8:41:55 AM GMT+5:30</t>
  </si>
  <si>
    <t>2023/05/12 8:44:04 AM GMT+5:30</t>
  </si>
  <si>
    <t>2023/05/12 8:45:07 AM GMT+5:30</t>
  </si>
  <si>
    <t>2023/05/12 8:45:58 AM GMT+5:30</t>
  </si>
  <si>
    <t>2023/05/12 8:46:52 AM GMT+5:30</t>
  </si>
  <si>
    <t>2023/05/12 8:47:43 AM GMT+5:30</t>
  </si>
  <si>
    <t>2023/05/12 8:48:34 AM GMT+5:30</t>
  </si>
  <si>
    <t>2023/05/12 8:49:23 AM GMT+5:30</t>
  </si>
  <si>
    <t>2023/05/12 9:03:59 AM GMT+5:30</t>
  </si>
  <si>
    <t>poonam2.safeducate@gmail.com</t>
  </si>
  <si>
    <t xml:space="preserve">Poonam </t>
  </si>
  <si>
    <t>2023/05/12 9:07:22 AM GMT+5:30</t>
  </si>
  <si>
    <t>2023/05/12 9:09:35 AM GMT+5:30</t>
  </si>
  <si>
    <t>2023/05/12 9:11:05 AM GMT+5:30</t>
  </si>
  <si>
    <t>2023/05/12 9:12:56 AM GMT+5:30</t>
  </si>
  <si>
    <t>2023/05/12 9:16:50 AM GMT+5:30</t>
  </si>
  <si>
    <t>2023/05/12 10:07:13 AM GMT+5:30</t>
  </si>
  <si>
    <t>nishusahu207@gmail.com</t>
  </si>
  <si>
    <t>Nisha sahu</t>
  </si>
  <si>
    <t>2023/05/12 10:11:04 AM GMT+5:30</t>
  </si>
  <si>
    <t>nishusahu2072007@gmail.com</t>
  </si>
  <si>
    <t xml:space="preserve">Nisha sahu </t>
  </si>
  <si>
    <t>2023/05/12 10:12:48 AM GMT+5:30</t>
  </si>
  <si>
    <t>nishusahu2072002@gmail.com</t>
  </si>
  <si>
    <t>2023/05/12 10:14:36 AM GMT+5:30</t>
  </si>
  <si>
    <t>2023/05/12 10:16:01 AM GMT+5:30</t>
  </si>
  <si>
    <t>2023/05/12 10:17:13 AM GMT+5:30</t>
  </si>
  <si>
    <t>2023/05/12 10:19:01 AM GMT+5:30</t>
  </si>
  <si>
    <t>nishasahu2072002@gmail.com</t>
  </si>
  <si>
    <t>2023/05/12 10:20:54 AM GMT+5:30</t>
  </si>
  <si>
    <t>2023/05/12 12:26:56 PM GMT+5:30</t>
  </si>
  <si>
    <t>khushboorawte22@gmail.com</t>
  </si>
  <si>
    <t xml:space="preserve">Khushboo </t>
  </si>
  <si>
    <t>2023/05/12 12:28:57 PM GMT+5:30</t>
  </si>
  <si>
    <t>2023/05/12 12:30:38 PM GMT+5:30</t>
  </si>
  <si>
    <t>mk2846784@gmail.com</t>
  </si>
  <si>
    <t xml:space="preserve">Manish kumar </t>
  </si>
  <si>
    <t>2023/05/12 12:31:52 PM GMT+5:30</t>
  </si>
  <si>
    <t>2023/05/12 12:33:37 PM GMT+5:30</t>
  </si>
  <si>
    <t>2023/05/12 12:34:52 PM GMT+5:30</t>
  </si>
  <si>
    <t>2023/05/12 12:35:36 PM GMT+5:30</t>
  </si>
  <si>
    <t>2023/05/12 12:36:23 PM GMT+5:30</t>
  </si>
  <si>
    <t>2023/05/12 12:37:11 PM GMT+5:30</t>
  </si>
  <si>
    <t>2023/05/12 12:37:14 PM GMT+5:30</t>
  </si>
  <si>
    <t>2023/05/12 12:37:58 PM GMT+5:30</t>
  </si>
  <si>
    <t>2023/05/12 12:39:38 PM GMT+5:30</t>
  </si>
  <si>
    <t>2023/05/12 12:40:44 PM GMT+5:30</t>
  </si>
  <si>
    <t>2023/05/12 12:42:12 PM GMT+5:30</t>
  </si>
  <si>
    <t>2023/05/12 12:44:10 PM GMT+5:30</t>
  </si>
  <si>
    <t>2023/05/12 7:44:06 PM GMT+5:30</t>
  </si>
  <si>
    <t>2023/05/12 8:07:42 PM GMT+5:30</t>
  </si>
  <si>
    <t>devendsarpa@gmail.com</t>
  </si>
  <si>
    <t>Sangeeta</t>
  </si>
  <si>
    <t>2023/05/12 8:09:42 PM GMT+5:30</t>
  </si>
  <si>
    <t>2023/05/13 1:30:27 PM GMT+5:30</t>
  </si>
  <si>
    <t>veenayadaw6@gmail.com</t>
  </si>
  <si>
    <t xml:space="preserve">Veena </t>
  </si>
  <si>
    <t>2023/05/13 8:19:35 PM GMT+5:30</t>
  </si>
  <si>
    <t>kdevendra3989@gmail.com</t>
  </si>
  <si>
    <t>Bhupendra kumar</t>
  </si>
  <si>
    <t>2023/05/13 8:24:04 PM GMT+5:30</t>
  </si>
  <si>
    <t xml:space="preserve">1. व्याख्यान से रूचि में वृद्धि हुई, आप इस बात से सहमत हैं?
Do you agree that lecture? Increased interest?
</t>
  </si>
  <si>
    <t xml:space="preserve">2. शिक्षण जानकारी से परिपूर्ण था क्या आप इस बात से सहमत हैं?
The teaching was full of information. Do you agree with this?
</t>
  </si>
  <si>
    <t xml:space="preserve">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t>
  </si>
  <si>
    <t xml:space="preserve">4. शिक्षक विद्यार्थियों के द्वारा पूछे गये प्रश्नो का समाधान करने हेतु तत्पर  रहते है क्या आप इस बात से सहमत हैं? 
 Teacher always ready to solve the questions asked by the students. Do you agree with this ? 
</t>
  </si>
  <si>
    <t xml:space="preserve">5. शिक्षक ने विषय के प्रति रूचि जागृत की , क्या आप इस बात से सहमत हैं?  
Do you agree that teacher aroused interest in the subject ?
</t>
  </si>
  <si>
    <t xml:space="preserve">6.  समय पर पाठ्यक्रम पूर्ण हुआ, क्या आप इस बात से सहमत हैं? 
Do you agree that the syllabus was completed on time  ?
</t>
  </si>
  <si>
    <t xml:space="preserve">7. शिक्षक समयनिष्ट है एवं नियमित व्याख्यान देते है, क्या आप इस बात से सहमत हैं? 
The teachers are punctual and give regular lectures. Do you agree with this ?
</t>
  </si>
  <si>
    <t xml:space="preserve">8. शिक्षक का सम्प्रेषण सुस्पष्ठ है ,क्या आप इस बात से सहमत हैं ?
Teacher's communication is clear. Do you agree with this ? 
</t>
  </si>
  <si>
    <t xml:space="preserve">9. शिक्षक ने शिक्षण के दौरान आधुनिक तकनीक पावर पॉइन्ट का प्रयोग किया, क्या आप इस बात से सहमत हैं? 
Teacher used modern technology power point during teaching. Do you agree with this ?
</t>
  </si>
  <si>
    <t xml:space="preserve">10. विषय अवधारणा पर शिक्षक का ज्ञान
Teacher's knowledge on subject concept?
</t>
  </si>
  <si>
    <t xml:space="preserve">11. अपने शिक्षक से संतुष्टि का स्तर बताइये
Indicate you level of satisfaction with your teacher.
</t>
  </si>
</sst>
</file>

<file path=xl/styles.xml><?xml version="1.0" encoding="utf-8"?>
<styleSheet xmlns="http://schemas.openxmlformats.org/spreadsheetml/2006/main">
  <fonts count="2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00000"/>
      </left>
      <right style="thin">
        <color rgb="FFC00000"/>
      </right>
      <top style="thin">
        <color rgb="FFC00000"/>
      </top>
      <bottom style="thin">
        <color rgb="FFC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
    <xf numFmtId="0" fontId="0" fillId="0" borderId="0" xfId="0"/>
    <xf numFmtId="0" fontId="0" fillId="0" borderId="0" xfId="0" applyNumberFormat="1"/>
    <xf numFmtId="0" fontId="0" fillId="0" borderId="0" xfId="0" applyAlignment="1">
      <alignment wrapText="1"/>
    </xf>
    <xf numFmtId="14" fontId="0" fillId="0" borderId="0" xfId="0" applyNumberFormat="1"/>
    <xf numFmtId="0" fontId="0" fillId="33" borderId="10" xfId="0" applyFill="1" applyBorder="1"/>
    <xf numFmtId="0" fontId="18" fillId="33" borderId="11" xfId="0" applyFont="1" applyFill="1" applyBorder="1" applyAlignment="1"/>
    <xf numFmtId="0" fontId="18" fillId="0" borderId="12" xfId="0" applyFont="1" applyBorder="1" applyAlignment="1"/>
    <xf numFmtId="0" fontId="14" fillId="33" borderId="0" xfId="0" applyFont="1" applyFill="1"/>
    <xf numFmtId="0" fontId="19" fillId="34" borderId="0" xfId="0" applyFont="1" applyFill="1" applyAlignment="1">
      <alignment wrapText="1"/>
    </xf>
    <xf numFmtId="0" fontId="0" fillId="33" borderId="0" xfId="0" applyFill="1" applyBorder="1"/>
    <xf numFmtId="0" fontId="18" fillId="33" borderId="0" xfId="0" applyFont="1" applyFill="1" applyBorder="1" applyAlignment="1"/>
    <xf numFmtId="0" fontId="18" fillId="0" borderId="0" xfId="0" applyFont="1" applyBorder="1" applyAlignment="1"/>
    <xf numFmtId="0" fontId="19" fillId="33" borderId="0" xfId="0" applyFont="1" applyFill="1" applyAlignment="1">
      <alignment wrapText="1"/>
    </xf>
    <xf numFmtId="0" fontId="0" fillId="33" borderId="0" xfId="0"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Kavita Singh'!$G$2:$G$4</c:f>
              <c:strCache>
                <c:ptCount val="1"/>
                <c:pt idx="0">
                  <c:v>1. व्याख्यान से रूचि में वृद्धि हुई, आप इस बात से सहमत हैं?
Do you agree that lecture? Increased interest?
 Agree Strongly Agree</c:v>
                </c:pt>
              </c:strCache>
            </c:strRef>
          </c:tx>
          <c:explosion val="25"/>
          <c:dLbls>
            <c:showPercent val="1"/>
          </c:dLbls>
          <c:cat>
            <c:strRef>
              <c:f>' Dr. Kavita Singh'!$F$5:$F$9</c:f>
              <c:strCache>
                <c:ptCount val="5"/>
                <c:pt idx="0">
                  <c:v>Strongly Agree</c:v>
                </c:pt>
                <c:pt idx="1">
                  <c:v>Agree</c:v>
                </c:pt>
                <c:pt idx="2">
                  <c:v>Not Agree &amp; Not Disagree</c:v>
                </c:pt>
                <c:pt idx="3">
                  <c:v>Disagree</c:v>
                </c:pt>
                <c:pt idx="4">
                  <c:v>Strongly Disagree</c:v>
                </c:pt>
              </c:strCache>
            </c:strRef>
          </c:cat>
          <c:val>
            <c:numRef>
              <c:f>' Dr. Kavita Singh'!$G$5:$G$9</c:f>
              <c:numCache>
                <c:formatCode>General</c:formatCode>
                <c:ptCount val="5"/>
                <c:pt idx="0">
                  <c:v>1</c:v>
                </c:pt>
                <c:pt idx="1">
                  <c:v>1</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66" l="0.70000000000000062" r="0.70000000000000062" t="0.750000000000004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Kavita Singh'!$P$2</c:f>
              <c:strCache>
                <c:ptCount val="1"/>
                <c:pt idx="0">
                  <c:v>10. विषय अवधारणा पर शिक्षक का ज्ञान
Teacher's knowledge on subject concept?
</c:v>
                </c:pt>
              </c:strCache>
            </c:strRef>
          </c:tx>
          <c:explosion val="25"/>
          <c:dLbls>
            <c:showPercent val="1"/>
          </c:dLbls>
          <c:val>
            <c:numRef>
              <c:f>' Dr. Kavita Singh'!$P$3:$P$9</c:f>
              <c:numCache>
                <c:formatCode>General</c:formatCode>
                <c:ptCount val="7"/>
                <c:pt idx="0">
                  <c:v>5</c:v>
                </c:pt>
                <c:pt idx="1">
                  <c:v>5</c:v>
                </c:pt>
                <c:pt idx="2">
                  <c:v>2</c:v>
                </c:pt>
                <c:pt idx="3">
                  <c:v>0</c:v>
                </c:pt>
                <c:pt idx="4">
                  <c:v>0</c:v>
                </c:pt>
                <c:pt idx="5">
                  <c:v>0</c:v>
                </c:pt>
                <c:pt idx="6">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511" l="0.70000000000000062" r="0.70000000000000062" t="0.75000000000000511" header="0.30000000000000032" footer="0.30000000000000032"/>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Kamal Bodale'!$H$88:$H$103</c:f>
              <c:strCache>
                <c:ptCount val="1"/>
                <c:pt idx="0">
                  <c:v>2. शिक्षण जानकारी से परिपूर्ण था क्या आप इस बात से सहमत हैं?
The teaching was full of information. Do you agree with this?
 Agree Agree Agree Strongly Agree Agree Strongly Agree Agree Agree Agree Not Agree Not Disagree Agree Agree Agree Agree Agree</c:v>
                </c:pt>
              </c:strCache>
            </c:strRef>
          </c:tx>
          <c:explosion val="25"/>
          <c:dLbls>
            <c:showPercent val="1"/>
          </c:dLbls>
          <c:cat>
            <c:strRef>
              <c:f>'Shri Kamal Bodale'!$F$104:$F$108</c:f>
              <c:strCache>
                <c:ptCount val="5"/>
                <c:pt idx="0">
                  <c:v>Strongly Agree</c:v>
                </c:pt>
                <c:pt idx="1">
                  <c:v>Agree</c:v>
                </c:pt>
                <c:pt idx="2">
                  <c:v>Not Agree &amp; Not Disagree</c:v>
                </c:pt>
                <c:pt idx="3">
                  <c:v>Disagree</c:v>
                </c:pt>
                <c:pt idx="4">
                  <c:v>Strongly Disagree</c:v>
                </c:pt>
              </c:strCache>
            </c:strRef>
          </c:cat>
          <c:val>
            <c:numRef>
              <c:f>'Shri Kamal Bodale'!$H$104:$H$108</c:f>
              <c:numCache>
                <c:formatCode>General</c:formatCode>
                <c:ptCount val="5"/>
                <c:pt idx="0">
                  <c:v>2</c:v>
                </c:pt>
                <c:pt idx="1">
                  <c:v>12</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 l="0.70000000000000062" r="0.70000000000000062" t="0.750000000000001" header="0.30000000000000032" footer="0.30000000000000032"/>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Kamal Bodale'!$I$88:$I$103</c:f>
              <c:strCache>
                <c:ptCount val="1"/>
                <c:pt idx="0">
                  <c:v>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Agree Agree Agree Agree Strongly</c:v>
                </c:pt>
              </c:strCache>
            </c:strRef>
          </c:tx>
          <c:explosion val="25"/>
          <c:dLbls>
            <c:showPercent val="1"/>
          </c:dLbls>
          <c:cat>
            <c:strRef>
              <c:f>'Shri Kamal Bodale'!$F$104:$F$108</c:f>
              <c:strCache>
                <c:ptCount val="5"/>
                <c:pt idx="0">
                  <c:v>Strongly Agree</c:v>
                </c:pt>
                <c:pt idx="1">
                  <c:v>Agree</c:v>
                </c:pt>
                <c:pt idx="2">
                  <c:v>Not Agree &amp; Not Disagree</c:v>
                </c:pt>
                <c:pt idx="3">
                  <c:v>Disagree</c:v>
                </c:pt>
                <c:pt idx="4">
                  <c:v>Strongly Disagree</c:v>
                </c:pt>
              </c:strCache>
            </c:strRef>
          </c:cat>
          <c:val>
            <c:numRef>
              <c:f>'Shri Kamal Bodale'!$I$104:$I$108</c:f>
              <c:numCache>
                <c:formatCode>General</c:formatCode>
                <c:ptCount val="5"/>
                <c:pt idx="0">
                  <c:v>1</c:v>
                </c:pt>
                <c:pt idx="1">
                  <c:v>12</c:v>
                </c:pt>
                <c:pt idx="2">
                  <c:v>1</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44" l="0.70000000000000062" r="0.70000000000000062" t="0.75000000000000144" header="0.30000000000000032" footer="0.30000000000000032"/>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Kamal Bodale'!$J$88:$J$103</c:f>
              <c:strCache>
                <c:ptCount val="1"/>
                <c:pt idx="0">
                  <c:v>4. शिक्षक विद्यार्थियों के द्वारा पूछे गये प्रश्नो का समाधान करने हेतु तत्पर  रहते है क्या आप इस बात से सहमत हैं? 
 Teacher always ready to solve the questions asked by the students. Do you agree with this ? 
 Strongly Agree Agree Agree Strongly Agree Agr</c:v>
                </c:pt>
              </c:strCache>
            </c:strRef>
          </c:tx>
          <c:explosion val="25"/>
          <c:dLbls>
            <c:showPercent val="1"/>
          </c:dLbls>
          <c:cat>
            <c:strRef>
              <c:f>'Shri Kamal Bodale'!$F$104:$F$108</c:f>
              <c:strCache>
                <c:ptCount val="5"/>
                <c:pt idx="0">
                  <c:v>Strongly Agree</c:v>
                </c:pt>
                <c:pt idx="1">
                  <c:v>Agree</c:v>
                </c:pt>
                <c:pt idx="2">
                  <c:v>Not Agree &amp; Not Disagree</c:v>
                </c:pt>
                <c:pt idx="3">
                  <c:v>Disagree</c:v>
                </c:pt>
                <c:pt idx="4">
                  <c:v>Strongly Disagree</c:v>
                </c:pt>
              </c:strCache>
            </c:strRef>
          </c:cat>
          <c:val>
            <c:numRef>
              <c:f>'Shri Kamal Bodale'!$J$104:$J$108</c:f>
              <c:numCache>
                <c:formatCode>General</c:formatCode>
                <c:ptCount val="5"/>
                <c:pt idx="0">
                  <c:v>3</c:v>
                </c:pt>
                <c:pt idx="1">
                  <c:v>11</c:v>
                </c:pt>
                <c:pt idx="2">
                  <c:v>1</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Kamal Bodale'!$K$88:$K$103</c:f>
              <c:strCache>
                <c:ptCount val="1"/>
                <c:pt idx="0">
                  <c:v>5. शिक्षक ने विषय के प्रति रूचि जागृत की , क्या आप इस बात से सहमत हैं?  
Do you agree that teacher aroused interest in the subject ?
 Strongly Agree Agree Agree Agree Strongly Agree Agree Agree Agree Agree Not Agree &amp; Not Disagree Agree Agree Agree Agree </c:v>
                </c:pt>
              </c:strCache>
            </c:strRef>
          </c:tx>
          <c:explosion val="25"/>
          <c:dLbls>
            <c:showPercent val="1"/>
          </c:dLbls>
          <c:cat>
            <c:strRef>
              <c:f>'Shri Kamal Bodale'!$F$104:$F$108</c:f>
              <c:strCache>
                <c:ptCount val="5"/>
                <c:pt idx="0">
                  <c:v>Strongly Agree</c:v>
                </c:pt>
                <c:pt idx="1">
                  <c:v>Agree</c:v>
                </c:pt>
                <c:pt idx="2">
                  <c:v>Not Agree &amp; Not Disagree</c:v>
                </c:pt>
                <c:pt idx="3">
                  <c:v>Disagree</c:v>
                </c:pt>
                <c:pt idx="4">
                  <c:v>Strongly Disagree</c:v>
                </c:pt>
              </c:strCache>
            </c:strRef>
          </c:cat>
          <c:val>
            <c:numRef>
              <c:f>'Shri Kamal Bodale'!$K$104:$K$108</c:f>
              <c:numCache>
                <c:formatCode>General</c:formatCode>
                <c:ptCount val="5"/>
                <c:pt idx="0">
                  <c:v>2</c:v>
                </c:pt>
                <c:pt idx="1">
                  <c:v>12</c:v>
                </c:pt>
                <c:pt idx="2">
                  <c:v>1</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Kamal Bodale'!$L$88:$L$103</c:f>
              <c:strCache>
                <c:ptCount val="1"/>
                <c:pt idx="0">
                  <c:v>6.  समय पर पाठ्यक्रम पूर्ण हुआ, क्या आप इस बात से सहमत हैं? 
Do you agree that the syllabus was completed on time  ?
 Agree Agree Agree Agree Agree Agree Agree Agree Agree Not Agree &amp; Not Disagree Not Agree &amp; Not Disagree Agree Agree Agree Strongly Agree</c:v>
                </c:pt>
              </c:strCache>
            </c:strRef>
          </c:tx>
          <c:explosion val="25"/>
          <c:dLbls>
            <c:showPercent val="1"/>
          </c:dLbls>
          <c:cat>
            <c:strRef>
              <c:f>'Shri Kamal Bodale'!$F$104:$F$108</c:f>
              <c:strCache>
                <c:ptCount val="5"/>
                <c:pt idx="0">
                  <c:v>Strongly Agree</c:v>
                </c:pt>
                <c:pt idx="1">
                  <c:v>Agree</c:v>
                </c:pt>
                <c:pt idx="2">
                  <c:v>Not Agree &amp; Not Disagree</c:v>
                </c:pt>
                <c:pt idx="3">
                  <c:v>Disagree</c:v>
                </c:pt>
                <c:pt idx="4">
                  <c:v>Strongly Disagree</c:v>
                </c:pt>
              </c:strCache>
            </c:strRef>
          </c:cat>
          <c:val>
            <c:numRef>
              <c:f>'Shri Kamal Bodale'!$L$104:$L$108</c:f>
              <c:numCache>
                <c:formatCode>General</c:formatCode>
                <c:ptCount val="5"/>
                <c:pt idx="0">
                  <c:v>1</c:v>
                </c:pt>
                <c:pt idx="1">
                  <c:v>12</c:v>
                </c:pt>
                <c:pt idx="2">
                  <c:v>2</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Kamal Bodale'!$M$88:$M$103</c:f>
              <c:strCache>
                <c:ptCount val="1"/>
                <c:pt idx="0">
                  <c:v>7. शिक्षक समयनिष्ट है एवं नियमित व्याख्यान देते है, क्या आप इस बात से सहमत हैं? 
The teachers are punctual and give regular lectures. Do you agree with this ?
 Agree Agree Agree Strongly Agree Strongly Agree Strongly Agree Agree Agree Agree Not Agree &amp; No</c:v>
                </c:pt>
              </c:strCache>
            </c:strRef>
          </c:tx>
          <c:explosion val="25"/>
          <c:dLbls>
            <c:showPercent val="1"/>
          </c:dLbls>
          <c:cat>
            <c:strRef>
              <c:f>'Shri Kamal Bodale'!$F$104:$F$108</c:f>
              <c:strCache>
                <c:ptCount val="5"/>
                <c:pt idx="0">
                  <c:v>Strongly Agree</c:v>
                </c:pt>
                <c:pt idx="1">
                  <c:v>Agree</c:v>
                </c:pt>
                <c:pt idx="2">
                  <c:v>Not Agree &amp; Not Disagree</c:v>
                </c:pt>
                <c:pt idx="3">
                  <c:v>Disagree</c:v>
                </c:pt>
                <c:pt idx="4">
                  <c:v>Strongly Disagree</c:v>
                </c:pt>
              </c:strCache>
            </c:strRef>
          </c:cat>
          <c:val>
            <c:numRef>
              <c:f>'Shri Kamal Bodale'!$M$104:$M$108</c:f>
              <c:numCache>
                <c:formatCode>General</c:formatCode>
                <c:ptCount val="5"/>
                <c:pt idx="0">
                  <c:v>4</c:v>
                </c:pt>
                <c:pt idx="1">
                  <c:v>9</c:v>
                </c:pt>
                <c:pt idx="2">
                  <c:v>2</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22" l="0.70000000000000062" r="0.70000000000000062" t="0.75000000000000122" header="0.30000000000000032" footer="0.30000000000000032"/>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Kamal Bodale'!$G$88:$G$103</c:f>
              <c:strCache>
                <c:ptCount val="1"/>
                <c:pt idx="0">
                  <c:v>1. व्याख्यान से रूचि में वृद्धि हुई, आप इस बात से सहमत हैं?
Do you agree that lecture? Increased interest?
 Strongly Agree Agree Agree Agree Strongly Agree Agree Agree Agree Agree Agree Agree Agree Agree Agree Agree</c:v>
                </c:pt>
              </c:strCache>
            </c:strRef>
          </c:tx>
          <c:explosion val="25"/>
          <c:dLbls>
            <c:showPercent val="1"/>
          </c:dLbls>
          <c:cat>
            <c:strRef>
              <c:f>'Shri Kamal Bodale'!$F$104:$F$108</c:f>
              <c:strCache>
                <c:ptCount val="5"/>
                <c:pt idx="0">
                  <c:v>Strongly Agree</c:v>
                </c:pt>
                <c:pt idx="1">
                  <c:v>Agree</c:v>
                </c:pt>
                <c:pt idx="2">
                  <c:v>Not Agree &amp; Not Disagree</c:v>
                </c:pt>
                <c:pt idx="3">
                  <c:v>Disagree</c:v>
                </c:pt>
                <c:pt idx="4">
                  <c:v>Strongly Disagree</c:v>
                </c:pt>
              </c:strCache>
            </c:strRef>
          </c:cat>
          <c:val>
            <c:numRef>
              <c:f>'Shri Kamal Bodale'!$G$104:$G$108</c:f>
              <c:numCache>
                <c:formatCode>General</c:formatCode>
                <c:ptCount val="5"/>
                <c:pt idx="0">
                  <c:v>2</c:v>
                </c:pt>
                <c:pt idx="1">
                  <c:v>13</c:v>
                </c:pt>
                <c:pt idx="2">
                  <c:v>0</c:v>
                </c:pt>
                <c:pt idx="3">
                  <c:v>0</c:v>
                </c:pt>
                <c:pt idx="4">
                  <c:v>0</c:v>
                </c:pt>
              </c:numCache>
            </c:numRef>
          </c:val>
        </c:ser>
        <c:ser>
          <c:idx val="1"/>
          <c:order val="1"/>
          <c:tx>
            <c:strRef>
              <c:f>'Shri Kamal Bodale'!$N$88:$N$103</c:f>
              <c:strCache>
                <c:ptCount val="1"/>
                <c:pt idx="0">
                  <c:v>8. शिक्षक का सम्प्रेषण सुस्पष्ठ है ,क्या आप इस बात से सहमत हैं ?
Teacher's communication is clear. Do you agree with this ? 
 Strongly Agree Agree Agree Strongly Agree Agree Agree Agree Agree Agree Agree Agree Agree Agree Agree Not Agree &amp; Not Disagree</c:v>
                </c:pt>
              </c:strCache>
            </c:strRef>
          </c:tx>
          <c:dLbls>
            <c:showPercent val="1"/>
          </c:dLbls>
          <c:cat>
            <c:strRef>
              <c:f>'Shri Kamal Bodale'!$F$104:$F$108</c:f>
              <c:strCache>
                <c:ptCount val="5"/>
                <c:pt idx="0">
                  <c:v>Strongly Agree</c:v>
                </c:pt>
                <c:pt idx="1">
                  <c:v>Agree</c:v>
                </c:pt>
                <c:pt idx="2">
                  <c:v>Not Agree &amp; Not Disagree</c:v>
                </c:pt>
                <c:pt idx="3">
                  <c:v>Disagree</c:v>
                </c:pt>
                <c:pt idx="4">
                  <c:v>Strongly Disagree</c:v>
                </c:pt>
              </c:strCache>
            </c:strRef>
          </c:cat>
          <c:val>
            <c:numRef>
              <c:f>'Shri Kamal Bodale'!$N$104:$N$108</c:f>
              <c:numCache>
                <c:formatCode>General</c:formatCode>
                <c:ptCount val="5"/>
                <c:pt idx="0">
                  <c:v>2</c:v>
                </c:pt>
                <c:pt idx="1">
                  <c:v>12</c:v>
                </c:pt>
                <c:pt idx="2">
                  <c:v>1</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Kamal Bodale'!$O$88:$O$103</c:f>
              <c:strCache>
                <c:ptCount val="1"/>
                <c:pt idx="0">
                  <c:v>9. शिक्षक ने शिक्षण के दौरान आधुनिक तकनीक पावर पॉइन्ट का प्रयोग किया, क्या आप इस बात से सहमत हैं? 
Teacher used modern technology power point during teaching. Do you agree with this ?
 Agree Agree Agree Agree Strongly Agree Agree Agree Agree Agree Not Agr</c:v>
                </c:pt>
              </c:strCache>
            </c:strRef>
          </c:tx>
          <c:explosion val="25"/>
          <c:dLbls>
            <c:showPercent val="1"/>
          </c:dLbls>
          <c:cat>
            <c:strRef>
              <c:f>'Shri Kamal Bodale'!$F$104:$F$108</c:f>
              <c:strCache>
                <c:ptCount val="5"/>
                <c:pt idx="0">
                  <c:v>Strongly Agree</c:v>
                </c:pt>
                <c:pt idx="1">
                  <c:v>Agree</c:v>
                </c:pt>
                <c:pt idx="2">
                  <c:v>Not Agree &amp; Not Disagree</c:v>
                </c:pt>
                <c:pt idx="3">
                  <c:v>Disagree</c:v>
                </c:pt>
                <c:pt idx="4">
                  <c:v>Strongly Disagree</c:v>
                </c:pt>
              </c:strCache>
            </c:strRef>
          </c:cat>
          <c:val>
            <c:numRef>
              <c:f>'Shri Kamal Bodale'!$O$104:$O$108</c:f>
              <c:numCache>
                <c:formatCode>General</c:formatCode>
                <c:ptCount val="5"/>
                <c:pt idx="0">
                  <c:v>1</c:v>
                </c:pt>
                <c:pt idx="1">
                  <c:v>12</c:v>
                </c:pt>
                <c:pt idx="2">
                  <c:v>2</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Kamal Bodale'!$P$88</c:f>
              <c:strCache>
                <c:ptCount val="1"/>
                <c:pt idx="0">
                  <c:v>10. विषय अवधारणा पर शिक्षक का ज्ञान
Teacher's knowledge on subject concept?
</c:v>
                </c:pt>
              </c:strCache>
            </c:strRef>
          </c:tx>
          <c:explosion val="25"/>
          <c:dLbls>
            <c:showPercent val="1"/>
          </c:dLbls>
          <c:val>
            <c:numRef>
              <c:f>'Shri Kamal Bodale'!$P$104:$P$108</c:f>
              <c:numCache>
                <c:formatCode>General</c:formatCode>
                <c:ptCount val="5"/>
                <c:pt idx="0">
                  <c:v>2</c:v>
                </c:pt>
                <c:pt idx="1">
                  <c:v>9</c:v>
                </c:pt>
                <c:pt idx="2">
                  <c:v>1</c:v>
                </c:pt>
                <c:pt idx="3">
                  <c:v>2</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Kamal Bodale'!$Q$88</c:f>
              <c:strCache>
                <c:ptCount val="1"/>
                <c:pt idx="0">
                  <c:v>11. अपने शिक्षक से संतुष्टि का स्तर बताइये
Indicate you level of satisfaction with your teacher.
</c:v>
                </c:pt>
              </c:strCache>
            </c:strRef>
          </c:tx>
          <c:explosion val="25"/>
          <c:dLbls>
            <c:showPercent val="1"/>
          </c:dLbls>
          <c:val>
            <c:numRef>
              <c:f>'Shri Kamal Bodale'!$Q$104:$Q$108</c:f>
              <c:numCache>
                <c:formatCode>General</c:formatCode>
                <c:ptCount val="5"/>
                <c:pt idx="0">
                  <c:v>3</c:v>
                </c:pt>
                <c:pt idx="1">
                  <c:v>10</c:v>
                </c:pt>
                <c:pt idx="2">
                  <c:v>2</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33" l="0.70000000000000062" r="0.70000000000000062" t="0.7500000000000023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Kavita Singh'!$Q$2:$Q$4</c:f>
              <c:strCache>
                <c:ptCount val="1"/>
                <c:pt idx="0">
                  <c:v>11. अपने शिक्षक से संतुष्टि का स्तर बताइये
Indicate you level of satisfaction with your teacher.
 Avarage Satisfied</c:v>
                </c:pt>
              </c:strCache>
            </c:strRef>
          </c:tx>
          <c:explosion val="25"/>
          <c:dLbls>
            <c:showPercent val="1"/>
          </c:dLbls>
          <c:cat>
            <c:strRef>
              <c:f>' Dr. Kavita Singh'!$F$5:$F$9</c:f>
              <c:strCache>
                <c:ptCount val="5"/>
                <c:pt idx="0">
                  <c:v>Strongly Agree</c:v>
                </c:pt>
                <c:pt idx="1">
                  <c:v>Agree</c:v>
                </c:pt>
                <c:pt idx="2">
                  <c:v>Not Agree &amp; Not Disagree</c:v>
                </c:pt>
                <c:pt idx="3">
                  <c:v>Disagree</c:v>
                </c:pt>
                <c:pt idx="4">
                  <c:v>Strongly Disagree</c:v>
                </c:pt>
              </c:strCache>
            </c:strRef>
          </c:cat>
          <c:val>
            <c:numRef>
              <c:f>' Dr. Kavita Singh'!$Q$5:$Q$9</c:f>
              <c:numCache>
                <c:formatCode>General</c:formatCode>
                <c:ptCount val="5"/>
                <c:pt idx="0">
                  <c:v>0</c:v>
                </c:pt>
                <c:pt idx="1">
                  <c:v>1</c:v>
                </c:pt>
                <c:pt idx="2">
                  <c:v>1</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511" l="0.70000000000000062" r="0.70000000000000062" t="0.75000000000000511" header="0.30000000000000032" footer="0.30000000000000032"/>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Kamal Bodale'!$G$88:$G$103</c:f>
              <c:strCache>
                <c:ptCount val="1"/>
                <c:pt idx="0">
                  <c:v>1. व्याख्यान से रूचि में वृद्धि हुई, आप इस बात से सहमत हैं?
Do you agree that lecture? Increased interest?
 Strongly Agree Agree Agree Agree Strongly Agree Agree Agree Agree Agree Agree Agree Agree Agree Agree Agree</c:v>
                </c:pt>
              </c:strCache>
            </c:strRef>
          </c:tx>
          <c:explosion val="25"/>
          <c:dLbls>
            <c:showPercent val="1"/>
          </c:dLbls>
          <c:cat>
            <c:strRef>
              <c:f>'Shri Kamal Bodale'!$F$104:$F$108</c:f>
              <c:strCache>
                <c:ptCount val="5"/>
                <c:pt idx="0">
                  <c:v>Strongly Agree</c:v>
                </c:pt>
                <c:pt idx="1">
                  <c:v>Agree</c:v>
                </c:pt>
                <c:pt idx="2">
                  <c:v>Not Agree &amp; Not Disagree</c:v>
                </c:pt>
                <c:pt idx="3">
                  <c:v>Disagree</c:v>
                </c:pt>
                <c:pt idx="4">
                  <c:v>Strongly Disagree</c:v>
                </c:pt>
              </c:strCache>
            </c:strRef>
          </c:cat>
          <c:val>
            <c:numRef>
              <c:f>'Shri Kamal Bodale'!$G$104:$G$108</c:f>
              <c:numCache>
                <c:formatCode>General</c:formatCode>
                <c:ptCount val="5"/>
                <c:pt idx="0">
                  <c:v>2</c:v>
                </c:pt>
                <c:pt idx="1">
                  <c:v>13</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55" l="0.70000000000000062" r="0.70000000000000062" t="0.75000000000000255" header="0.30000000000000032" footer="0.30000000000000032"/>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Kishor Patel'!$H$1:$H$4</c:f>
              <c:strCache>
                <c:ptCount val="1"/>
                <c:pt idx="0">
                  <c:v>2. शिक्षण जानकारी से परिपूर्ण था क्या आप इस बात से सहमत हैं?
The teaching was full of information. Do you agree with this?
 Agree Agree Agree</c:v>
                </c:pt>
              </c:strCache>
            </c:strRef>
          </c:tx>
          <c:explosion val="25"/>
          <c:dLbls>
            <c:showPercent val="1"/>
          </c:dLbls>
          <c:cat>
            <c:strRef>
              <c:f>'Shri Kishor Patel'!$F$5:$F$9</c:f>
              <c:strCache>
                <c:ptCount val="5"/>
                <c:pt idx="0">
                  <c:v>Strongly Agree</c:v>
                </c:pt>
                <c:pt idx="1">
                  <c:v>Agree</c:v>
                </c:pt>
                <c:pt idx="2">
                  <c:v>Not Agree &amp; Not Disagree</c:v>
                </c:pt>
                <c:pt idx="3">
                  <c:v>Disagree</c:v>
                </c:pt>
                <c:pt idx="4">
                  <c:v>Strongly Disagree</c:v>
                </c:pt>
              </c:strCache>
            </c:strRef>
          </c:cat>
          <c:val>
            <c:numRef>
              <c:f>'Shri Kishor Patel'!$H$5:$H$9</c:f>
              <c:numCache>
                <c:formatCode>General</c:formatCode>
                <c:ptCount val="5"/>
                <c:pt idx="0">
                  <c:v>0</c:v>
                </c:pt>
                <c:pt idx="1">
                  <c:v>3</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 l="0.70000000000000062" r="0.70000000000000062" t="0.750000000000001" header="0.30000000000000032" footer="0.30000000000000032"/>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Kishor Patel'!$I$1:$I$4</c:f>
              <c:strCache>
                <c:ptCount val="1"/>
                <c:pt idx="0">
                  <c:v>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Agree Strongly Agree Strongly Ag</c:v>
                </c:pt>
              </c:strCache>
            </c:strRef>
          </c:tx>
          <c:explosion val="25"/>
          <c:dLbls>
            <c:showPercent val="1"/>
          </c:dLbls>
          <c:cat>
            <c:strRef>
              <c:f>'Shri Kishor Patel'!$F$5:$F$9</c:f>
              <c:strCache>
                <c:ptCount val="5"/>
                <c:pt idx="0">
                  <c:v>Strongly Agree</c:v>
                </c:pt>
                <c:pt idx="1">
                  <c:v>Agree</c:v>
                </c:pt>
                <c:pt idx="2">
                  <c:v>Not Agree &amp; Not Disagree</c:v>
                </c:pt>
                <c:pt idx="3">
                  <c:v>Disagree</c:v>
                </c:pt>
                <c:pt idx="4">
                  <c:v>Strongly Disagree</c:v>
                </c:pt>
              </c:strCache>
            </c:strRef>
          </c:cat>
          <c:val>
            <c:numRef>
              <c:f>'Shri Kishor Patel'!$I$5:$I$9</c:f>
              <c:numCache>
                <c:formatCode>General</c:formatCode>
                <c:ptCount val="5"/>
                <c:pt idx="0">
                  <c:v>2</c:v>
                </c:pt>
                <c:pt idx="1">
                  <c:v>1</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44" l="0.70000000000000062" r="0.70000000000000062" t="0.75000000000000144" header="0.30000000000000032" footer="0.30000000000000032"/>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Kishor Patel'!$J$1:$J$4</c:f>
              <c:strCache>
                <c:ptCount val="1"/>
                <c:pt idx="0">
                  <c:v>4. शिक्षक विद्यार्थियों के द्वारा पूछे गये प्रश्नो का समाधान करने हेतु तत्पर  रहते है क्या आप इस बात से सहमत हैं? 
 Teacher always ready to solve the questions asked by the students. Do you agree with this ? 
 Agree Agree Agree</c:v>
                </c:pt>
              </c:strCache>
            </c:strRef>
          </c:tx>
          <c:explosion val="25"/>
          <c:dLbls>
            <c:showPercent val="1"/>
          </c:dLbls>
          <c:cat>
            <c:strRef>
              <c:f>'Shri Kishor Patel'!$F$5:$F$9</c:f>
              <c:strCache>
                <c:ptCount val="5"/>
                <c:pt idx="0">
                  <c:v>Strongly Agree</c:v>
                </c:pt>
                <c:pt idx="1">
                  <c:v>Agree</c:v>
                </c:pt>
                <c:pt idx="2">
                  <c:v>Not Agree &amp; Not Disagree</c:v>
                </c:pt>
                <c:pt idx="3">
                  <c:v>Disagree</c:v>
                </c:pt>
                <c:pt idx="4">
                  <c:v>Strongly Disagree</c:v>
                </c:pt>
              </c:strCache>
            </c:strRef>
          </c:cat>
          <c:val>
            <c:numRef>
              <c:f>'Shri Kishor Patel'!$J$5:$J$9</c:f>
              <c:numCache>
                <c:formatCode>General</c:formatCode>
                <c:ptCount val="5"/>
                <c:pt idx="0">
                  <c:v>0</c:v>
                </c:pt>
                <c:pt idx="1">
                  <c:v>3</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Kishor Patel'!$K$1:$K$4</c:f>
              <c:strCache>
                <c:ptCount val="1"/>
                <c:pt idx="0">
                  <c:v>5. शिक्षक ने विषय के प्रति रूचि जागृत की , क्या आप इस बात से सहमत हैं?  
Do you agree that teacher aroused interest in the subject ?
 Agree Agree Agree</c:v>
                </c:pt>
              </c:strCache>
            </c:strRef>
          </c:tx>
          <c:explosion val="25"/>
          <c:dLbls>
            <c:showPercent val="1"/>
          </c:dLbls>
          <c:cat>
            <c:strRef>
              <c:f>'Shri Kishor Patel'!$F$5:$F$9</c:f>
              <c:strCache>
                <c:ptCount val="5"/>
                <c:pt idx="0">
                  <c:v>Strongly Agree</c:v>
                </c:pt>
                <c:pt idx="1">
                  <c:v>Agree</c:v>
                </c:pt>
                <c:pt idx="2">
                  <c:v>Not Agree &amp; Not Disagree</c:v>
                </c:pt>
                <c:pt idx="3">
                  <c:v>Disagree</c:v>
                </c:pt>
                <c:pt idx="4">
                  <c:v>Strongly Disagree</c:v>
                </c:pt>
              </c:strCache>
            </c:strRef>
          </c:cat>
          <c:val>
            <c:numRef>
              <c:f>'Shri Kishor Patel'!$K$5:$K$9</c:f>
              <c:numCache>
                <c:formatCode>General</c:formatCode>
                <c:ptCount val="5"/>
                <c:pt idx="0">
                  <c:v>0</c:v>
                </c:pt>
                <c:pt idx="1">
                  <c:v>3</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Kishor Patel'!$L$1:$L$4</c:f>
              <c:strCache>
                <c:ptCount val="1"/>
                <c:pt idx="0">
                  <c:v>6.  समय पर पाठ्यक्रम पूर्ण हुआ, क्या आप इस बात से सहमत हैं? 
Do you agree that the syllabus was completed on time  ?
 Disagree Not Agree &amp; Not Disagree Not Agree &amp; Not Disagree</c:v>
                </c:pt>
              </c:strCache>
            </c:strRef>
          </c:tx>
          <c:explosion val="25"/>
          <c:dLbls>
            <c:showPercent val="1"/>
          </c:dLbls>
          <c:cat>
            <c:strRef>
              <c:f>'Shri Kishor Patel'!$F$5:$F$9</c:f>
              <c:strCache>
                <c:ptCount val="5"/>
                <c:pt idx="0">
                  <c:v>Strongly Agree</c:v>
                </c:pt>
                <c:pt idx="1">
                  <c:v>Agree</c:v>
                </c:pt>
                <c:pt idx="2">
                  <c:v>Not Agree &amp; Not Disagree</c:v>
                </c:pt>
                <c:pt idx="3">
                  <c:v>Disagree</c:v>
                </c:pt>
                <c:pt idx="4">
                  <c:v>Strongly Disagree</c:v>
                </c:pt>
              </c:strCache>
            </c:strRef>
          </c:cat>
          <c:val>
            <c:numRef>
              <c:f>'Shri Kishor Patel'!$L$5:$L$9</c:f>
              <c:numCache>
                <c:formatCode>General</c:formatCode>
                <c:ptCount val="5"/>
                <c:pt idx="0">
                  <c:v>0</c:v>
                </c:pt>
                <c:pt idx="1">
                  <c:v>0</c:v>
                </c:pt>
                <c:pt idx="2">
                  <c:v>2</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Kishor Patel'!$M$1:$M$4</c:f>
              <c:strCache>
                <c:ptCount val="1"/>
                <c:pt idx="0">
                  <c:v>7. शिक्षक समयनिष्ट है एवं नियमित व्याख्यान देते है, क्या आप इस बात से सहमत हैं? 
The teachers are punctual and give regular lectures. Do you agree with this ?
 Agree Agree Agree</c:v>
                </c:pt>
              </c:strCache>
            </c:strRef>
          </c:tx>
          <c:explosion val="25"/>
          <c:dLbls>
            <c:showPercent val="1"/>
          </c:dLbls>
          <c:cat>
            <c:strRef>
              <c:f>'Shri Kishor Patel'!$F$5:$F$9</c:f>
              <c:strCache>
                <c:ptCount val="5"/>
                <c:pt idx="0">
                  <c:v>Strongly Agree</c:v>
                </c:pt>
                <c:pt idx="1">
                  <c:v>Agree</c:v>
                </c:pt>
                <c:pt idx="2">
                  <c:v>Not Agree &amp; Not Disagree</c:v>
                </c:pt>
                <c:pt idx="3">
                  <c:v>Disagree</c:v>
                </c:pt>
                <c:pt idx="4">
                  <c:v>Strongly Disagree</c:v>
                </c:pt>
              </c:strCache>
            </c:strRef>
          </c:cat>
          <c:val>
            <c:numRef>
              <c:f>'Shri Kishor Patel'!$M$5:$M$9</c:f>
              <c:numCache>
                <c:formatCode>General</c:formatCode>
                <c:ptCount val="5"/>
                <c:pt idx="0">
                  <c:v>0</c:v>
                </c:pt>
                <c:pt idx="1">
                  <c:v>3</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22" l="0.70000000000000062" r="0.70000000000000062" t="0.75000000000000122" header="0.30000000000000032" footer="0.30000000000000032"/>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Kishor Patel'!$N$1:$N$4</c:f>
              <c:strCache>
                <c:ptCount val="1"/>
                <c:pt idx="0">
                  <c:v>8. शिक्षक का सम्प्रेषण सुस्पष्ठ है ,क्या आप इस बात से सहमत हैं ?
Teacher's communication is clear. Do you agree with this ? 
 Agree Agree Agree</c:v>
                </c:pt>
              </c:strCache>
            </c:strRef>
          </c:tx>
          <c:explosion val="25"/>
          <c:dLbls>
            <c:showPercent val="1"/>
          </c:dLbls>
          <c:cat>
            <c:strRef>
              <c:f>'Shri Kishor Patel'!$F$5:$F$9</c:f>
              <c:strCache>
                <c:ptCount val="5"/>
                <c:pt idx="0">
                  <c:v>Strongly Agree</c:v>
                </c:pt>
                <c:pt idx="1">
                  <c:v>Agree</c:v>
                </c:pt>
                <c:pt idx="2">
                  <c:v>Not Agree &amp; Not Disagree</c:v>
                </c:pt>
                <c:pt idx="3">
                  <c:v>Disagree</c:v>
                </c:pt>
                <c:pt idx="4">
                  <c:v>Strongly Disagree</c:v>
                </c:pt>
              </c:strCache>
            </c:strRef>
          </c:cat>
          <c:val>
            <c:numRef>
              <c:f>'Shri Kishor Patel'!$N$5:$N$9</c:f>
              <c:numCache>
                <c:formatCode>General</c:formatCode>
                <c:ptCount val="5"/>
                <c:pt idx="0">
                  <c:v>0</c:v>
                </c:pt>
                <c:pt idx="1">
                  <c:v>3</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Kishor Patel'!$O$1:$O$4</c:f>
              <c:strCache>
                <c:ptCount val="1"/>
                <c:pt idx="0">
                  <c:v>9. शिक्षक ने शिक्षण के दौरान आधुनिक तकनीक पावर पॉइन्ट का प्रयोग किया, क्या आप इस बात से सहमत हैं? 
Teacher used modern technology power point during teaching. Do you agree with this ?
 Disagree Not Agree &amp; Not Disagree Not Agree &amp; Not Disagree</c:v>
                </c:pt>
              </c:strCache>
            </c:strRef>
          </c:tx>
          <c:explosion val="25"/>
          <c:dLbls>
            <c:showPercent val="1"/>
          </c:dLbls>
          <c:cat>
            <c:strRef>
              <c:f>'Shri Kishor Patel'!$F$5:$F$9</c:f>
              <c:strCache>
                <c:ptCount val="5"/>
                <c:pt idx="0">
                  <c:v>Strongly Agree</c:v>
                </c:pt>
                <c:pt idx="1">
                  <c:v>Agree</c:v>
                </c:pt>
                <c:pt idx="2">
                  <c:v>Not Agree &amp; Not Disagree</c:v>
                </c:pt>
                <c:pt idx="3">
                  <c:v>Disagree</c:v>
                </c:pt>
                <c:pt idx="4">
                  <c:v>Strongly Disagree</c:v>
                </c:pt>
              </c:strCache>
            </c:strRef>
          </c:cat>
          <c:val>
            <c:numRef>
              <c:f>'Shri Kishor Patel'!$O$5:$O$9</c:f>
              <c:numCache>
                <c:formatCode>General</c:formatCode>
                <c:ptCount val="5"/>
                <c:pt idx="0">
                  <c:v>0</c:v>
                </c:pt>
                <c:pt idx="1">
                  <c:v>0</c:v>
                </c:pt>
                <c:pt idx="2">
                  <c:v>2</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Kishor Patel'!$P$1</c:f>
              <c:strCache>
                <c:ptCount val="1"/>
                <c:pt idx="0">
                  <c:v>10. विषय अवधारणा पर शिक्षक का ज्ञान
Teacher's knowledge on subject concept?
</c:v>
                </c:pt>
              </c:strCache>
            </c:strRef>
          </c:tx>
          <c:explosion val="25"/>
          <c:dLbls>
            <c:showPercent val="1"/>
          </c:dLbls>
          <c:val>
            <c:numRef>
              <c:f>'Shri Kishor Patel'!$P$5:$P$9</c:f>
              <c:numCache>
                <c:formatCode>General</c:formatCode>
                <c:ptCount val="5"/>
                <c:pt idx="0">
                  <c:v>2</c:v>
                </c:pt>
                <c:pt idx="1">
                  <c:v>0</c:v>
                </c:pt>
                <c:pt idx="2">
                  <c:v>0</c:v>
                </c:pt>
                <c:pt idx="3">
                  <c:v>1</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Kavita Singh'!$G$47:$G$56</c:f>
              <c:strCache>
                <c:ptCount val="1"/>
                <c:pt idx="0">
                  <c:v>1. व्याख्यान से रूचि में वृद्धि हुई, आप इस बात से सहमत हैं?
Do you agree that lecture? Increased interest?
 Agree Agree Agree Agree Agree Agree Agree Agree Strongly Agree</c:v>
                </c:pt>
              </c:strCache>
            </c:strRef>
          </c:tx>
          <c:explosion val="25"/>
          <c:dLbls>
            <c:showPercent val="1"/>
          </c:dLbls>
          <c:cat>
            <c:strRef>
              <c:f>' Dr. Kavita Singh'!$F$57:$F$61</c:f>
              <c:strCache>
                <c:ptCount val="5"/>
                <c:pt idx="0">
                  <c:v>Strongly Agree</c:v>
                </c:pt>
                <c:pt idx="1">
                  <c:v>Agree</c:v>
                </c:pt>
                <c:pt idx="2">
                  <c:v>Not Agree &amp; Not Disagree</c:v>
                </c:pt>
                <c:pt idx="3">
                  <c:v>Disagree</c:v>
                </c:pt>
                <c:pt idx="4">
                  <c:v>Strongly Disagree</c:v>
                </c:pt>
              </c:strCache>
            </c:strRef>
          </c:cat>
          <c:val>
            <c:numRef>
              <c:f>' Dr. Kavita Singh'!$G$57:$G$61</c:f>
              <c:numCache>
                <c:formatCode>General</c:formatCode>
                <c:ptCount val="5"/>
                <c:pt idx="0">
                  <c:v>1</c:v>
                </c:pt>
                <c:pt idx="1">
                  <c:v>8</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88" l="0.70000000000000062" r="0.70000000000000062" t="0.75000000000000488" header="0.30000000000000032" footer="0.30000000000000032"/>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Kishor Patel'!$Q$1</c:f>
              <c:strCache>
                <c:ptCount val="1"/>
                <c:pt idx="0">
                  <c:v>11. अपने शिक्षक से संतुष्टि का स्तर बताइये
Indicate you level of satisfaction with your teacher.
</c:v>
                </c:pt>
              </c:strCache>
            </c:strRef>
          </c:tx>
          <c:explosion val="25"/>
          <c:dLbls>
            <c:showPercent val="1"/>
          </c:dLbls>
          <c:val>
            <c:numRef>
              <c:f>'Shri Kishor Patel'!$Q$5:$Q$9</c:f>
              <c:numCache>
                <c:formatCode>General</c:formatCode>
                <c:ptCount val="5"/>
                <c:pt idx="0">
                  <c:v>0</c:v>
                </c:pt>
                <c:pt idx="1">
                  <c:v>1</c:v>
                </c:pt>
                <c:pt idx="2">
                  <c:v>2</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33" l="0.70000000000000062" r="0.70000000000000062" t="0.75000000000000233" header="0.30000000000000032" footer="0.30000000000000032"/>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Kishor Patel'!$G$1:$G$4</c:f>
              <c:strCache>
                <c:ptCount val="1"/>
                <c:pt idx="0">
                  <c:v>1. व्याख्यान से रूचि में वृद्धि हुई, आप इस बात से सहमत हैं?
Do you agree that lecture? Increased interest?
 Agree Agree Agree</c:v>
                </c:pt>
              </c:strCache>
            </c:strRef>
          </c:tx>
          <c:explosion val="25"/>
          <c:dLbls>
            <c:showPercent val="1"/>
          </c:dLbls>
          <c:cat>
            <c:strRef>
              <c:f>'Shri Kishor Patel'!$F$5:$F$9</c:f>
              <c:strCache>
                <c:ptCount val="5"/>
                <c:pt idx="0">
                  <c:v>Strongly Agree</c:v>
                </c:pt>
                <c:pt idx="1">
                  <c:v>Agree</c:v>
                </c:pt>
                <c:pt idx="2">
                  <c:v>Not Agree &amp; Not Disagree</c:v>
                </c:pt>
                <c:pt idx="3">
                  <c:v>Disagree</c:v>
                </c:pt>
                <c:pt idx="4">
                  <c:v>Strongly Disagree</c:v>
                </c:pt>
              </c:strCache>
            </c:strRef>
          </c:cat>
          <c:val>
            <c:numRef>
              <c:f>'Shri Kishor Patel'!$G$5:$G$9</c:f>
              <c:numCache>
                <c:formatCode>General</c:formatCode>
                <c:ptCount val="5"/>
                <c:pt idx="0">
                  <c:v>0</c:v>
                </c:pt>
                <c:pt idx="1">
                  <c:v>3</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55" l="0.70000000000000062" r="0.70000000000000062" t="0.75000000000000255" header="0.30000000000000032" footer="0.30000000000000032"/>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Kishor Patel'!$H$38:$H$44</c:f>
              <c:strCache>
                <c:ptCount val="1"/>
                <c:pt idx="0">
                  <c:v>2. शिक्षण जानकारी से परिपूर्ण था क्या आप इस बात से सहमत हैं?
The teaching was full of information. Do you agree with this?
 Strongly Agree Strongly Agree Agree Agree Agree Agree</c:v>
                </c:pt>
              </c:strCache>
            </c:strRef>
          </c:tx>
          <c:explosion val="25"/>
          <c:dLbls>
            <c:showPercent val="1"/>
          </c:dLbls>
          <c:cat>
            <c:strRef>
              <c:f>'Shri Kishor Patel'!$F$45:$F$49</c:f>
              <c:strCache>
                <c:ptCount val="5"/>
                <c:pt idx="0">
                  <c:v>Strongly Agree</c:v>
                </c:pt>
                <c:pt idx="1">
                  <c:v>Agree</c:v>
                </c:pt>
                <c:pt idx="2">
                  <c:v>Not Agree &amp; Not Disagree</c:v>
                </c:pt>
                <c:pt idx="3">
                  <c:v>Disagree</c:v>
                </c:pt>
                <c:pt idx="4">
                  <c:v>Strongly Disagree</c:v>
                </c:pt>
              </c:strCache>
            </c:strRef>
          </c:cat>
          <c:val>
            <c:numRef>
              <c:f>'Shri Kishor Patel'!$H$45:$H$49</c:f>
              <c:numCache>
                <c:formatCode>General</c:formatCode>
                <c:ptCount val="5"/>
                <c:pt idx="0">
                  <c:v>2</c:v>
                </c:pt>
                <c:pt idx="1">
                  <c:v>4</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 l="0.70000000000000062" r="0.70000000000000062" t="0.750000000000001" header="0.30000000000000032" footer="0.30000000000000032"/>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Kishor Patel'!$I$38:$I$44</c:f>
              <c:strCache>
                <c:ptCount val="1"/>
                <c:pt idx="0">
                  <c:v>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Agree Agree Agree Agree Agree Ag</c:v>
                </c:pt>
              </c:strCache>
            </c:strRef>
          </c:tx>
          <c:explosion val="25"/>
          <c:dLbls>
            <c:showPercent val="1"/>
          </c:dLbls>
          <c:cat>
            <c:strRef>
              <c:f>'Shri Kishor Patel'!$F$45:$F$49</c:f>
              <c:strCache>
                <c:ptCount val="5"/>
                <c:pt idx="0">
                  <c:v>Strongly Agree</c:v>
                </c:pt>
                <c:pt idx="1">
                  <c:v>Agree</c:v>
                </c:pt>
                <c:pt idx="2">
                  <c:v>Not Agree &amp; Not Disagree</c:v>
                </c:pt>
                <c:pt idx="3">
                  <c:v>Disagree</c:v>
                </c:pt>
                <c:pt idx="4">
                  <c:v>Strongly Disagree</c:v>
                </c:pt>
              </c:strCache>
            </c:strRef>
          </c:cat>
          <c:val>
            <c:numRef>
              <c:f>'Shri Kishor Patel'!$I$45:$I$49</c:f>
              <c:numCache>
                <c:formatCode>General</c:formatCode>
                <c:ptCount val="5"/>
                <c:pt idx="0">
                  <c:v>0</c:v>
                </c:pt>
                <c:pt idx="1">
                  <c:v>6</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44" l="0.70000000000000062" r="0.70000000000000062" t="0.75000000000000144" header="0.30000000000000032" footer="0.30000000000000032"/>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Kishor Patel'!$J$38:$J$44</c:f>
              <c:strCache>
                <c:ptCount val="1"/>
                <c:pt idx="0">
                  <c:v>4. शिक्षक विद्यार्थियों के द्वारा पूछे गये प्रश्नो का समाधान करने हेतु तत्पर  रहते है क्या आप इस बात से सहमत हैं? 
 Teacher always ready to solve the questions asked by the students. Do you agree with this ? 
 Strongly Agree Agree Agree Agree Agree Agree</c:v>
                </c:pt>
              </c:strCache>
            </c:strRef>
          </c:tx>
          <c:explosion val="25"/>
          <c:dLbls>
            <c:showPercent val="1"/>
          </c:dLbls>
          <c:cat>
            <c:strRef>
              <c:f>'Shri Kishor Patel'!$F$45:$F$49</c:f>
              <c:strCache>
                <c:ptCount val="5"/>
                <c:pt idx="0">
                  <c:v>Strongly Agree</c:v>
                </c:pt>
                <c:pt idx="1">
                  <c:v>Agree</c:v>
                </c:pt>
                <c:pt idx="2">
                  <c:v>Not Agree &amp; Not Disagree</c:v>
                </c:pt>
                <c:pt idx="3">
                  <c:v>Disagree</c:v>
                </c:pt>
                <c:pt idx="4">
                  <c:v>Strongly Disagree</c:v>
                </c:pt>
              </c:strCache>
            </c:strRef>
          </c:cat>
          <c:val>
            <c:numRef>
              <c:f>'Shri Kishor Patel'!$J$45:$J$49</c:f>
              <c:numCache>
                <c:formatCode>General</c:formatCode>
                <c:ptCount val="5"/>
                <c:pt idx="0">
                  <c:v>1</c:v>
                </c:pt>
                <c:pt idx="1">
                  <c:v>5</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Kishor Patel'!$K$38:$K$44</c:f>
              <c:strCache>
                <c:ptCount val="1"/>
                <c:pt idx="0">
                  <c:v>5. शिक्षक ने विषय के प्रति रूचि जागृत की , क्या आप इस बात से सहमत हैं?  
Do you agree that teacher aroused interest in the subject ?
 Agree Strongly Disagree Agree Agree Agree Agree</c:v>
                </c:pt>
              </c:strCache>
            </c:strRef>
          </c:tx>
          <c:explosion val="25"/>
          <c:dLbls>
            <c:showPercent val="1"/>
          </c:dLbls>
          <c:cat>
            <c:strRef>
              <c:f>'Shri Kishor Patel'!$F$45:$F$49</c:f>
              <c:strCache>
                <c:ptCount val="5"/>
                <c:pt idx="0">
                  <c:v>Strongly Agree</c:v>
                </c:pt>
                <c:pt idx="1">
                  <c:v>Agree</c:v>
                </c:pt>
                <c:pt idx="2">
                  <c:v>Not Agree &amp; Not Disagree</c:v>
                </c:pt>
                <c:pt idx="3">
                  <c:v>Disagree</c:v>
                </c:pt>
                <c:pt idx="4">
                  <c:v>Strongly Disagree</c:v>
                </c:pt>
              </c:strCache>
            </c:strRef>
          </c:cat>
          <c:val>
            <c:numRef>
              <c:f>'Shri Kishor Patel'!$K$45:$K$49</c:f>
              <c:numCache>
                <c:formatCode>General</c:formatCode>
                <c:ptCount val="5"/>
                <c:pt idx="0">
                  <c:v>0</c:v>
                </c:pt>
                <c:pt idx="1">
                  <c:v>5</c:v>
                </c:pt>
                <c:pt idx="2">
                  <c:v>0</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Kishor Patel'!$L$38:$L$44</c:f>
              <c:strCache>
                <c:ptCount val="1"/>
                <c:pt idx="0">
                  <c:v>6.  समय पर पाठ्यक्रम पूर्ण हुआ, क्या आप इस बात से सहमत हैं? 
Do you agree that the syllabus was completed on time  ?
 Strongly Agree Strongly Disagree Agree Agree Agree Agree</c:v>
                </c:pt>
              </c:strCache>
            </c:strRef>
          </c:tx>
          <c:explosion val="25"/>
          <c:dLbls>
            <c:showPercent val="1"/>
          </c:dLbls>
          <c:cat>
            <c:strRef>
              <c:f>'Shri Kishor Patel'!$F$45:$F$49</c:f>
              <c:strCache>
                <c:ptCount val="5"/>
                <c:pt idx="0">
                  <c:v>Strongly Agree</c:v>
                </c:pt>
                <c:pt idx="1">
                  <c:v>Agree</c:v>
                </c:pt>
                <c:pt idx="2">
                  <c:v>Not Agree &amp; Not Disagree</c:v>
                </c:pt>
                <c:pt idx="3">
                  <c:v>Disagree</c:v>
                </c:pt>
                <c:pt idx="4">
                  <c:v>Strongly Disagree</c:v>
                </c:pt>
              </c:strCache>
            </c:strRef>
          </c:cat>
          <c:val>
            <c:numRef>
              <c:f>'Shri Kishor Patel'!$L$45:$L$49</c:f>
              <c:numCache>
                <c:formatCode>General</c:formatCode>
                <c:ptCount val="5"/>
                <c:pt idx="0">
                  <c:v>1</c:v>
                </c:pt>
                <c:pt idx="1">
                  <c:v>4</c:v>
                </c:pt>
                <c:pt idx="2">
                  <c:v>0</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Kishor Patel'!$M$38:$M$44</c:f>
              <c:strCache>
                <c:ptCount val="1"/>
                <c:pt idx="0">
                  <c:v>7. शिक्षक समयनिष्ट है एवं नियमित व्याख्यान देते है, क्या आप इस बात से सहमत हैं? 
The teachers are punctual and give regular lectures. Do you agree with this ?
 Strongly Agree Strongly Agree Agree Agree Agree Agree</c:v>
                </c:pt>
              </c:strCache>
            </c:strRef>
          </c:tx>
          <c:explosion val="25"/>
          <c:dLbls>
            <c:showPercent val="1"/>
          </c:dLbls>
          <c:cat>
            <c:strRef>
              <c:f>'Shri Kishor Patel'!$F$45:$F$49</c:f>
              <c:strCache>
                <c:ptCount val="5"/>
                <c:pt idx="0">
                  <c:v>Strongly Agree</c:v>
                </c:pt>
                <c:pt idx="1">
                  <c:v>Agree</c:v>
                </c:pt>
                <c:pt idx="2">
                  <c:v>Not Agree &amp; Not Disagree</c:v>
                </c:pt>
                <c:pt idx="3">
                  <c:v>Disagree</c:v>
                </c:pt>
                <c:pt idx="4">
                  <c:v>Strongly Disagree</c:v>
                </c:pt>
              </c:strCache>
            </c:strRef>
          </c:cat>
          <c:val>
            <c:numRef>
              <c:f>'Shri Kishor Patel'!$M$45:$M$49</c:f>
              <c:numCache>
                <c:formatCode>General</c:formatCode>
                <c:ptCount val="5"/>
                <c:pt idx="0">
                  <c:v>2</c:v>
                </c:pt>
                <c:pt idx="1">
                  <c:v>4</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22" l="0.70000000000000062" r="0.70000000000000062" t="0.75000000000000122" header="0.30000000000000032" footer="0.30000000000000032"/>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Kishor Patel'!$N$38:$N$44</c:f>
              <c:strCache>
                <c:ptCount val="1"/>
                <c:pt idx="0">
                  <c:v>8. शिक्षक का सम्प्रेषण सुस्पष्ठ है ,क्या आप इस बात से सहमत हैं ?
Teacher's communication is clear. Do you agree with this ? 
 Agree Strongly Agree Agree Agree Agree Agree</c:v>
                </c:pt>
              </c:strCache>
            </c:strRef>
          </c:tx>
          <c:explosion val="25"/>
          <c:dLbls>
            <c:showPercent val="1"/>
          </c:dLbls>
          <c:cat>
            <c:strRef>
              <c:f>'Shri Kishor Patel'!$F$45:$F$49</c:f>
              <c:strCache>
                <c:ptCount val="5"/>
                <c:pt idx="0">
                  <c:v>Strongly Agree</c:v>
                </c:pt>
                <c:pt idx="1">
                  <c:v>Agree</c:v>
                </c:pt>
                <c:pt idx="2">
                  <c:v>Not Agree &amp; Not Disagree</c:v>
                </c:pt>
                <c:pt idx="3">
                  <c:v>Disagree</c:v>
                </c:pt>
                <c:pt idx="4">
                  <c:v>Strongly Disagree</c:v>
                </c:pt>
              </c:strCache>
            </c:strRef>
          </c:cat>
          <c:val>
            <c:numRef>
              <c:f>'Shri Kishor Patel'!$N$45:$N$49</c:f>
              <c:numCache>
                <c:formatCode>General</c:formatCode>
                <c:ptCount val="5"/>
                <c:pt idx="0">
                  <c:v>1</c:v>
                </c:pt>
                <c:pt idx="1">
                  <c:v>5</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Kishor Patel'!$O$38:$O$44</c:f>
              <c:strCache>
                <c:ptCount val="1"/>
                <c:pt idx="0">
                  <c:v>9. शिक्षक ने शिक्षण के दौरान आधुनिक तकनीक पावर पॉइन्ट का प्रयोग किया, क्या आप इस बात से सहमत हैं? 
Teacher used modern technology power point during teaching. Do you agree with this ?
 Agree Not Agree &amp; Not Disagree Disagree Agree Disagree Agree</c:v>
                </c:pt>
              </c:strCache>
            </c:strRef>
          </c:tx>
          <c:explosion val="25"/>
          <c:dLbls>
            <c:showPercent val="1"/>
          </c:dLbls>
          <c:cat>
            <c:strRef>
              <c:f>'Shri Kishor Patel'!$F$45:$F$49</c:f>
              <c:strCache>
                <c:ptCount val="5"/>
                <c:pt idx="0">
                  <c:v>Strongly Agree</c:v>
                </c:pt>
                <c:pt idx="1">
                  <c:v>Agree</c:v>
                </c:pt>
                <c:pt idx="2">
                  <c:v>Not Agree &amp; Not Disagree</c:v>
                </c:pt>
                <c:pt idx="3">
                  <c:v>Disagree</c:v>
                </c:pt>
                <c:pt idx="4">
                  <c:v>Strongly Disagree</c:v>
                </c:pt>
              </c:strCache>
            </c:strRef>
          </c:cat>
          <c:val>
            <c:numRef>
              <c:f>'Shri Kishor Patel'!$O$45:$O$49</c:f>
              <c:numCache>
                <c:formatCode>General</c:formatCode>
                <c:ptCount val="5"/>
                <c:pt idx="0">
                  <c:v>0</c:v>
                </c:pt>
                <c:pt idx="1">
                  <c:v>3</c:v>
                </c:pt>
                <c:pt idx="2">
                  <c:v>1</c:v>
                </c:pt>
                <c:pt idx="3">
                  <c:v>2</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Kavita Singh'!$H$47:$H$56</c:f>
              <c:strCache>
                <c:ptCount val="1"/>
                <c:pt idx="0">
                  <c:v>2. शिक्षण जानकारी से परिपूर्ण था क्या आप इस बात से सहमत हैं?
The teaching was full of information. Do you agree with this?
 Agree Strongly Agree Agree Disagree Agree Agree Agree Agree Strongly Agree</c:v>
                </c:pt>
              </c:strCache>
            </c:strRef>
          </c:tx>
          <c:explosion val="25"/>
          <c:dLbls>
            <c:showPercent val="1"/>
          </c:dLbls>
          <c:cat>
            <c:strRef>
              <c:f>' Dr. Kavita Singh'!$F$57:$F$61</c:f>
              <c:strCache>
                <c:ptCount val="5"/>
                <c:pt idx="0">
                  <c:v>Strongly Agree</c:v>
                </c:pt>
                <c:pt idx="1">
                  <c:v>Agree</c:v>
                </c:pt>
                <c:pt idx="2">
                  <c:v>Not Agree &amp; Not Disagree</c:v>
                </c:pt>
                <c:pt idx="3">
                  <c:v>Disagree</c:v>
                </c:pt>
                <c:pt idx="4">
                  <c:v>Strongly Disagree</c:v>
                </c:pt>
              </c:strCache>
            </c:strRef>
          </c:cat>
          <c:val>
            <c:numRef>
              <c:f>' Dr. Kavita Singh'!$H$57:$H$61</c:f>
              <c:numCache>
                <c:formatCode>General</c:formatCode>
                <c:ptCount val="5"/>
                <c:pt idx="0">
                  <c:v>2</c:v>
                </c:pt>
                <c:pt idx="1">
                  <c:v>6</c:v>
                </c:pt>
                <c:pt idx="2">
                  <c:v>0</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511" l="0.70000000000000062" r="0.70000000000000062" t="0.75000000000000511" header="0.30000000000000032" footer="0.30000000000000032"/>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Kishor Patel'!$P$38</c:f>
              <c:strCache>
                <c:ptCount val="1"/>
                <c:pt idx="0">
                  <c:v>10. विषय अवधारणा पर शिक्षक का ज्ञान
Teacher's knowledge on subject concept?
</c:v>
                </c:pt>
              </c:strCache>
            </c:strRef>
          </c:tx>
          <c:explosion val="25"/>
          <c:dLbls>
            <c:showPercent val="1"/>
          </c:dLbls>
          <c:val>
            <c:numRef>
              <c:f>'Shri Kishor Patel'!$P$45:$P$49</c:f>
              <c:numCache>
                <c:formatCode>General</c:formatCode>
                <c:ptCount val="5"/>
                <c:pt idx="0">
                  <c:v>3</c:v>
                </c:pt>
                <c:pt idx="1">
                  <c:v>2</c:v>
                </c:pt>
                <c:pt idx="2">
                  <c:v>1</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Kishor Patel'!$Q$38</c:f>
              <c:strCache>
                <c:ptCount val="1"/>
                <c:pt idx="0">
                  <c:v>11. अपने शिक्षक से संतुष्टि का स्तर बताइये
Indicate you level of satisfaction with your teacher.
</c:v>
                </c:pt>
              </c:strCache>
            </c:strRef>
          </c:tx>
          <c:explosion val="25"/>
          <c:dLbls>
            <c:showPercent val="1"/>
          </c:dLbls>
          <c:val>
            <c:numRef>
              <c:f>'Shri Kishor Patel'!$Q$45:$Q$49</c:f>
              <c:numCache>
                <c:formatCode>General</c:formatCode>
                <c:ptCount val="5"/>
                <c:pt idx="0">
                  <c:v>1</c:v>
                </c:pt>
                <c:pt idx="1">
                  <c:v>2</c:v>
                </c:pt>
                <c:pt idx="2">
                  <c:v>2</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33" l="0.70000000000000062" r="0.70000000000000062" t="0.75000000000000233" header="0.30000000000000032" footer="0.30000000000000032"/>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Kishor Patel'!$G$38:$G$44</c:f>
              <c:strCache>
                <c:ptCount val="1"/>
                <c:pt idx="0">
                  <c:v>1. व्याख्यान से रूचि में वृद्धि हुई, आप इस बात से सहमत हैं?
Do you agree that lecture? Increased interest?
 Agree Strongly Disagree Agree Agree Agree Agree</c:v>
                </c:pt>
              </c:strCache>
            </c:strRef>
          </c:tx>
          <c:explosion val="25"/>
          <c:dLbls>
            <c:showPercent val="1"/>
          </c:dLbls>
          <c:cat>
            <c:strRef>
              <c:f>'Shri Kishor Patel'!$F$45:$F$49</c:f>
              <c:strCache>
                <c:ptCount val="5"/>
                <c:pt idx="0">
                  <c:v>Strongly Agree</c:v>
                </c:pt>
                <c:pt idx="1">
                  <c:v>Agree</c:v>
                </c:pt>
                <c:pt idx="2">
                  <c:v>Not Agree &amp; Not Disagree</c:v>
                </c:pt>
                <c:pt idx="3">
                  <c:v>Disagree</c:v>
                </c:pt>
                <c:pt idx="4">
                  <c:v>Strongly Disagree</c:v>
                </c:pt>
              </c:strCache>
            </c:strRef>
          </c:cat>
          <c:val>
            <c:numRef>
              <c:f>'Shri Kishor Patel'!$G$45:$G$49</c:f>
              <c:numCache>
                <c:formatCode>General</c:formatCode>
                <c:ptCount val="5"/>
                <c:pt idx="0">
                  <c:v>0</c:v>
                </c:pt>
                <c:pt idx="1">
                  <c:v>5</c:v>
                </c:pt>
                <c:pt idx="2">
                  <c:v>0</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55" l="0.70000000000000062" r="0.70000000000000062" t="0.75000000000000255" header="0.30000000000000032" footer="0.30000000000000032"/>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Kishor Patel'!$H$76:$H$94</c:f>
              <c:strCache>
                <c:ptCount val="1"/>
                <c:pt idx="0">
                  <c:v>2. शिक्षण जानकारी से परिपूर्ण था क्या आप इस बात से सहमत हैं?
The teaching was full of information. Do you agree with this?
 Not Agree Not Disagree Agree Agree Strongly Agree Strongly Agree Agree Agree Agree Agree Agree Agree Not Agree Not Disagree Agree A</c:v>
                </c:pt>
              </c:strCache>
            </c:strRef>
          </c:tx>
          <c:explosion val="25"/>
          <c:dLbls>
            <c:showPercent val="1"/>
          </c:dLbls>
          <c:cat>
            <c:strRef>
              <c:f>'Shri Kishor Patel'!$F$95:$F$99</c:f>
              <c:strCache>
                <c:ptCount val="5"/>
                <c:pt idx="0">
                  <c:v>Strongly Agree</c:v>
                </c:pt>
                <c:pt idx="1">
                  <c:v>Agree</c:v>
                </c:pt>
                <c:pt idx="2">
                  <c:v>Not Agree &amp; Not Disagree</c:v>
                </c:pt>
                <c:pt idx="3">
                  <c:v>Disagree</c:v>
                </c:pt>
                <c:pt idx="4">
                  <c:v>Strongly Disagree</c:v>
                </c:pt>
              </c:strCache>
            </c:strRef>
          </c:cat>
          <c:val>
            <c:numRef>
              <c:f>'Shri Kishor Patel'!$H$95:$H$99</c:f>
              <c:numCache>
                <c:formatCode>General</c:formatCode>
                <c:ptCount val="5"/>
                <c:pt idx="0">
                  <c:v>5</c:v>
                </c:pt>
                <c:pt idx="1">
                  <c:v>11</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 l="0.70000000000000062" r="0.70000000000000062" t="0.750000000000001" header="0.30000000000000032" footer="0.30000000000000032"/>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Kishor Patel'!$I$76:$I$94</c:f>
              <c:strCache>
                <c:ptCount val="1"/>
                <c:pt idx="0">
                  <c:v>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Not Agree &amp; Not Disagree Agree A</c:v>
                </c:pt>
              </c:strCache>
            </c:strRef>
          </c:tx>
          <c:explosion val="25"/>
          <c:dLbls>
            <c:showPercent val="1"/>
          </c:dLbls>
          <c:cat>
            <c:strRef>
              <c:f>'Shri Kishor Patel'!$F$95:$F$99</c:f>
              <c:strCache>
                <c:ptCount val="5"/>
                <c:pt idx="0">
                  <c:v>Strongly Agree</c:v>
                </c:pt>
                <c:pt idx="1">
                  <c:v>Agree</c:v>
                </c:pt>
                <c:pt idx="2">
                  <c:v>Not Agree &amp; Not Disagree</c:v>
                </c:pt>
                <c:pt idx="3">
                  <c:v>Disagree</c:v>
                </c:pt>
                <c:pt idx="4">
                  <c:v>Strongly Disagree</c:v>
                </c:pt>
              </c:strCache>
            </c:strRef>
          </c:cat>
          <c:val>
            <c:numRef>
              <c:f>'Shri Kishor Patel'!$I$95:$I$99</c:f>
              <c:numCache>
                <c:formatCode>General</c:formatCode>
                <c:ptCount val="5"/>
                <c:pt idx="0">
                  <c:v>1</c:v>
                </c:pt>
                <c:pt idx="1">
                  <c:v>13</c:v>
                </c:pt>
                <c:pt idx="2">
                  <c:v>3</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44" l="0.70000000000000062" r="0.70000000000000062" t="0.75000000000000144" header="0.30000000000000032" footer="0.30000000000000032"/>
    <c:pageSetup/>
  </c:printSettings>
</c:chartSpace>
</file>

<file path=xl/charts/chart135.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Kishor Patel'!$J$76:$J$94</c:f>
              <c:strCache>
                <c:ptCount val="1"/>
                <c:pt idx="0">
                  <c:v>4. शिक्षक विद्यार्थियों के द्वारा पूछे गये प्रश्नो का समाधान करने हेतु तत्पर  रहते है क्या आप इस बात से सहमत हैं? 
 Teacher always ready to solve the questions asked by the students. Do you agree with this ? 
 Not Agree &amp; Not Disagree Agree Agree Strongly</c:v>
                </c:pt>
              </c:strCache>
            </c:strRef>
          </c:tx>
          <c:explosion val="25"/>
          <c:dLbls>
            <c:showPercent val="1"/>
          </c:dLbls>
          <c:cat>
            <c:strRef>
              <c:f>'Shri Kishor Patel'!$F$95:$F$99</c:f>
              <c:strCache>
                <c:ptCount val="5"/>
                <c:pt idx="0">
                  <c:v>Strongly Agree</c:v>
                </c:pt>
                <c:pt idx="1">
                  <c:v>Agree</c:v>
                </c:pt>
                <c:pt idx="2">
                  <c:v>Not Agree &amp; Not Disagree</c:v>
                </c:pt>
                <c:pt idx="3">
                  <c:v>Disagree</c:v>
                </c:pt>
                <c:pt idx="4">
                  <c:v>Strongly Disagree</c:v>
                </c:pt>
              </c:strCache>
            </c:strRef>
          </c:cat>
          <c:val>
            <c:numRef>
              <c:f>'Shri Kishor Patel'!$J$95:$J$99</c:f>
              <c:numCache>
                <c:formatCode>General</c:formatCode>
                <c:ptCount val="5"/>
                <c:pt idx="0">
                  <c:v>4</c:v>
                </c:pt>
                <c:pt idx="1">
                  <c:v>12</c:v>
                </c:pt>
                <c:pt idx="2">
                  <c:v>2</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136.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Kishor Patel'!$K$76:$K$94</c:f>
              <c:strCache>
                <c:ptCount val="1"/>
                <c:pt idx="0">
                  <c:v>5. शिक्षक ने विषय के प्रति रूचि जागृत की , क्या आप इस बात से सहमत हैं?  
Do you agree that teacher aroused interest in the subject ?
 Not Agree &amp; Not Disagree Agree Agree Agree Agree Agree Agree Agree Agree Agree Agree Not Agree &amp; Not Disagree Agree Agree</c:v>
                </c:pt>
              </c:strCache>
            </c:strRef>
          </c:tx>
          <c:explosion val="25"/>
          <c:dLbls>
            <c:showPercent val="1"/>
          </c:dLbls>
          <c:cat>
            <c:strRef>
              <c:f>'Shri Kishor Patel'!$F$95:$F$99</c:f>
              <c:strCache>
                <c:ptCount val="5"/>
                <c:pt idx="0">
                  <c:v>Strongly Agree</c:v>
                </c:pt>
                <c:pt idx="1">
                  <c:v>Agree</c:v>
                </c:pt>
                <c:pt idx="2">
                  <c:v>Not Agree &amp; Not Disagree</c:v>
                </c:pt>
                <c:pt idx="3">
                  <c:v>Disagree</c:v>
                </c:pt>
                <c:pt idx="4">
                  <c:v>Strongly Disagree</c:v>
                </c:pt>
              </c:strCache>
            </c:strRef>
          </c:cat>
          <c:val>
            <c:numRef>
              <c:f>'Shri Kishor Patel'!$K$95:$K$99</c:f>
              <c:numCache>
                <c:formatCode>General</c:formatCode>
                <c:ptCount val="5"/>
                <c:pt idx="0">
                  <c:v>2</c:v>
                </c:pt>
                <c:pt idx="1">
                  <c:v>13</c:v>
                </c:pt>
                <c:pt idx="2">
                  <c:v>2</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137.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Kishor Patel'!$L$76:$L$94</c:f>
              <c:strCache>
                <c:ptCount val="1"/>
                <c:pt idx="0">
                  <c:v>6.  समय पर पाठ्यक्रम पूर्ण हुआ, क्या आप इस बात से सहमत हैं? 
Do you agree that the syllabus was completed on time  ?
 Not Agree &amp; Not Disagree Agree Agree Strongly Agree Strongly Agree Agree Agree Agree Agree Agree Agree Strongly Agree Agree Agree Agree S</c:v>
                </c:pt>
              </c:strCache>
            </c:strRef>
          </c:tx>
          <c:explosion val="25"/>
          <c:dLbls>
            <c:showPercent val="1"/>
          </c:dLbls>
          <c:cat>
            <c:strRef>
              <c:f>'Shri Kishor Patel'!$F$95:$F$99</c:f>
              <c:strCache>
                <c:ptCount val="5"/>
                <c:pt idx="0">
                  <c:v>Strongly Agree</c:v>
                </c:pt>
                <c:pt idx="1">
                  <c:v>Agree</c:v>
                </c:pt>
                <c:pt idx="2">
                  <c:v>Not Agree &amp; Not Disagree</c:v>
                </c:pt>
                <c:pt idx="3">
                  <c:v>Disagree</c:v>
                </c:pt>
                <c:pt idx="4">
                  <c:v>Strongly Disagree</c:v>
                </c:pt>
              </c:strCache>
            </c:strRef>
          </c:cat>
          <c:val>
            <c:numRef>
              <c:f>'Shri Kishor Patel'!$L$95:$L$99</c:f>
              <c:numCache>
                <c:formatCode>General</c:formatCode>
                <c:ptCount val="5"/>
                <c:pt idx="0">
                  <c:v>5</c:v>
                </c:pt>
                <c:pt idx="1">
                  <c:v>11</c:v>
                </c:pt>
                <c:pt idx="2">
                  <c:v>1</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138.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Kishor Patel'!$M$76:$M$94</c:f>
              <c:strCache>
                <c:ptCount val="1"/>
                <c:pt idx="0">
                  <c:v>7. शिक्षक समयनिष्ट है एवं नियमित व्याख्यान देते है, क्या आप इस बात से सहमत हैं? 
The teachers are punctual and give regular lectures. Do you agree with this ?
 Not Agree &amp; Not Disagree Agree Agree Strongly Agree Agree Agree Agree Agree Agree Strongly Agre</c:v>
                </c:pt>
              </c:strCache>
            </c:strRef>
          </c:tx>
          <c:explosion val="25"/>
          <c:dLbls>
            <c:showPercent val="1"/>
          </c:dLbls>
          <c:cat>
            <c:strRef>
              <c:f>'Shri Kishor Patel'!$F$95:$F$99</c:f>
              <c:strCache>
                <c:ptCount val="5"/>
                <c:pt idx="0">
                  <c:v>Strongly Agree</c:v>
                </c:pt>
                <c:pt idx="1">
                  <c:v>Agree</c:v>
                </c:pt>
                <c:pt idx="2">
                  <c:v>Not Agree &amp; Not Disagree</c:v>
                </c:pt>
                <c:pt idx="3">
                  <c:v>Disagree</c:v>
                </c:pt>
                <c:pt idx="4">
                  <c:v>Strongly Disagree</c:v>
                </c:pt>
              </c:strCache>
            </c:strRef>
          </c:cat>
          <c:val>
            <c:numRef>
              <c:f>'Shri Kishor Patel'!$M$95:$M$99</c:f>
              <c:numCache>
                <c:formatCode>General</c:formatCode>
                <c:ptCount val="5"/>
                <c:pt idx="0">
                  <c:v>3</c:v>
                </c:pt>
                <c:pt idx="1">
                  <c:v>12</c:v>
                </c:pt>
                <c:pt idx="2">
                  <c:v>3</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22" l="0.70000000000000062" r="0.70000000000000062" t="0.75000000000000122" header="0.30000000000000032" footer="0.30000000000000032"/>
    <c:pageSetup/>
  </c:printSettings>
</c:chartSpace>
</file>

<file path=xl/charts/chart139.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Kishor Patel'!$N$76:$N$94</c:f>
              <c:strCache>
                <c:ptCount val="1"/>
                <c:pt idx="0">
                  <c:v>8. शिक्षक का सम्प्रेषण सुस्पष्ठ है ,क्या आप इस बात से सहमत हैं ?
Teacher's communication is clear. Do you agree with this ? 
 Not Agree &amp; Not Disagree Agree Agree Agree Strongly Agree Agree Agree Agree Agree Agree Agree Not Agree &amp; Not Disagree Strongly A</c:v>
                </c:pt>
              </c:strCache>
            </c:strRef>
          </c:tx>
          <c:explosion val="25"/>
          <c:dLbls>
            <c:showPercent val="1"/>
          </c:dLbls>
          <c:cat>
            <c:strRef>
              <c:f>'Shri Kishor Patel'!$F$95:$F$99</c:f>
              <c:strCache>
                <c:ptCount val="5"/>
                <c:pt idx="0">
                  <c:v>Strongly Agree</c:v>
                </c:pt>
                <c:pt idx="1">
                  <c:v>Agree</c:v>
                </c:pt>
                <c:pt idx="2">
                  <c:v>Not Agree &amp; Not Disagree</c:v>
                </c:pt>
                <c:pt idx="3">
                  <c:v>Disagree</c:v>
                </c:pt>
                <c:pt idx="4">
                  <c:v>Strongly Disagree</c:v>
                </c:pt>
              </c:strCache>
            </c:strRef>
          </c:cat>
          <c:val>
            <c:numRef>
              <c:f>'Shri Kishor Patel'!$N$95:$N$99</c:f>
              <c:numCache>
                <c:formatCode>General</c:formatCode>
                <c:ptCount val="5"/>
                <c:pt idx="0">
                  <c:v>3</c:v>
                </c:pt>
                <c:pt idx="1">
                  <c:v>13</c:v>
                </c:pt>
                <c:pt idx="2">
                  <c:v>2</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Kavita Singh'!$I$47:$I$56</c:f>
              <c:strCache>
                <c:ptCount val="1"/>
                <c:pt idx="0">
                  <c:v>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Agree Agree Strongly Agree Agree</c:v>
                </c:pt>
              </c:strCache>
            </c:strRef>
          </c:tx>
          <c:explosion val="25"/>
          <c:dLbls>
            <c:showPercent val="1"/>
          </c:dLbls>
          <c:cat>
            <c:strRef>
              <c:f>' Dr. Kavita Singh'!$F$57:$F$61</c:f>
              <c:strCache>
                <c:ptCount val="5"/>
                <c:pt idx="0">
                  <c:v>Strongly Agree</c:v>
                </c:pt>
                <c:pt idx="1">
                  <c:v>Agree</c:v>
                </c:pt>
                <c:pt idx="2">
                  <c:v>Not Agree &amp; Not Disagree</c:v>
                </c:pt>
                <c:pt idx="3">
                  <c:v>Disagree</c:v>
                </c:pt>
                <c:pt idx="4">
                  <c:v>Strongly Disagree</c:v>
                </c:pt>
              </c:strCache>
            </c:strRef>
          </c:cat>
          <c:val>
            <c:numRef>
              <c:f>' Dr. Kavita Singh'!$I$57:$I$61</c:f>
              <c:numCache>
                <c:formatCode>General</c:formatCode>
                <c:ptCount val="5"/>
                <c:pt idx="0">
                  <c:v>2</c:v>
                </c:pt>
                <c:pt idx="1">
                  <c:v>7</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533" l="0.70000000000000062" r="0.70000000000000062" t="0.75000000000000533" header="0.30000000000000032" footer="0.30000000000000032"/>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Kishor Patel'!$O$76:$O$94</c:f>
              <c:strCache>
                <c:ptCount val="1"/>
                <c:pt idx="0">
                  <c:v>9. शिक्षक ने शिक्षण के दौरान आधुनिक तकनीक पावर पॉइन्ट का प्रयोग किया, क्या आप इस बात से सहमत हैं? 
Teacher used modern technology power point during teaching. Do you agree with this ?
 Not Agree &amp; Not Disagree Agree Agree Agree Agree Disagree Agree Agree </c:v>
                </c:pt>
              </c:strCache>
            </c:strRef>
          </c:tx>
          <c:explosion val="25"/>
          <c:dLbls>
            <c:showPercent val="1"/>
          </c:dLbls>
          <c:cat>
            <c:strRef>
              <c:f>'Shri Kishor Patel'!$F$95:$F$99</c:f>
              <c:strCache>
                <c:ptCount val="5"/>
                <c:pt idx="0">
                  <c:v>Strongly Agree</c:v>
                </c:pt>
                <c:pt idx="1">
                  <c:v>Agree</c:v>
                </c:pt>
                <c:pt idx="2">
                  <c:v>Not Agree &amp; Not Disagree</c:v>
                </c:pt>
                <c:pt idx="3">
                  <c:v>Disagree</c:v>
                </c:pt>
                <c:pt idx="4">
                  <c:v>Strongly Disagree</c:v>
                </c:pt>
              </c:strCache>
            </c:strRef>
          </c:cat>
          <c:val>
            <c:numRef>
              <c:f>'Shri Kishor Patel'!$O$95:$O$99</c:f>
              <c:numCache>
                <c:formatCode>General</c:formatCode>
                <c:ptCount val="5"/>
                <c:pt idx="0">
                  <c:v>1</c:v>
                </c:pt>
                <c:pt idx="1">
                  <c:v>13</c:v>
                </c:pt>
                <c:pt idx="2">
                  <c:v>3</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141.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Kishor Patel'!$P$76</c:f>
              <c:strCache>
                <c:ptCount val="1"/>
                <c:pt idx="0">
                  <c:v>10. विषय अवधारणा पर शिक्षक का ज्ञान
Teacher's knowledge on subject concept?
</c:v>
                </c:pt>
              </c:strCache>
            </c:strRef>
          </c:tx>
          <c:explosion val="25"/>
          <c:dLbls>
            <c:showPercent val="1"/>
          </c:dLbls>
          <c:val>
            <c:numRef>
              <c:f>'Shri Kishor Patel'!$P$95:$P$99</c:f>
              <c:numCache>
                <c:formatCode>General</c:formatCode>
                <c:ptCount val="5"/>
                <c:pt idx="0">
                  <c:v>6</c:v>
                </c:pt>
                <c:pt idx="1">
                  <c:v>7</c:v>
                </c:pt>
                <c:pt idx="2">
                  <c:v>1</c:v>
                </c:pt>
                <c:pt idx="3">
                  <c:v>3</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142.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Kishor Patel'!$Q$76</c:f>
              <c:strCache>
                <c:ptCount val="1"/>
                <c:pt idx="0">
                  <c:v>11. अपने शिक्षक से संतुष्टि का स्तर बताइये
Indicate you level of satisfaction with your teacher.
</c:v>
                </c:pt>
              </c:strCache>
            </c:strRef>
          </c:tx>
          <c:explosion val="25"/>
          <c:dLbls>
            <c:showPercent val="1"/>
          </c:dLbls>
          <c:val>
            <c:numRef>
              <c:f>'Shri Kishor Patel'!$Q$95:$Q$99</c:f>
              <c:numCache>
                <c:formatCode>General</c:formatCode>
                <c:ptCount val="5"/>
                <c:pt idx="0">
                  <c:v>5</c:v>
                </c:pt>
                <c:pt idx="1">
                  <c:v>8</c:v>
                </c:pt>
                <c:pt idx="2">
                  <c:v>5</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33" l="0.70000000000000062" r="0.70000000000000062" t="0.75000000000000233" header="0.30000000000000032" footer="0.30000000000000032"/>
    <c:pageSetup/>
  </c:printSettings>
</c:chartSpace>
</file>

<file path=xl/charts/chart143.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Kishor Patel'!$G$76:$G$94</c:f>
              <c:strCache>
                <c:ptCount val="1"/>
                <c:pt idx="0">
                  <c:v>1. व्याख्यान से रूचि में वृद्धि हुई, आप इस बात से सहमत हैं?
Do you agree that lecture? Increased interest?
 Not Agree &amp; Not Disagree Agree Agree Agree Agree Agree Agree Agree Agree Agree Agree Not Agree &amp; Not Disagree Agree Agree Agree Strongly Agree Agre</c:v>
                </c:pt>
              </c:strCache>
            </c:strRef>
          </c:tx>
          <c:explosion val="25"/>
          <c:dLbls>
            <c:showPercent val="1"/>
          </c:dLbls>
          <c:cat>
            <c:strRef>
              <c:f>'Shri Kishor Patel'!$F$95:$F$99</c:f>
              <c:strCache>
                <c:ptCount val="5"/>
                <c:pt idx="0">
                  <c:v>Strongly Agree</c:v>
                </c:pt>
                <c:pt idx="1">
                  <c:v>Agree</c:v>
                </c:pt>
                <c:pt idx="2">
                  <c:v>Not Agree &amp; Not Disagree</c:v>
                </c:pt>
                <c:pt idx="3">
                  <c:v>Disagree</c:v>
                </c:pt>
                <c:pt idx="4">
                  <c:v>Strongly Disagree</c:v>
                </c:pt>
              </c:strCache>
            </c:strRef>
          </c:cat>
          <c:val>
            <c:numRef>
              <c:f>'Shri Kishor Patel'!$G$95:$G$99</c:f>
              <c:numCache>
                <c:formatCode>General</c:formatCode>
                <c:ptCount val="5"/>
                <c:pt idx="0">
                  <c:v>1</c:v>
                </c:pt>
                <c:pt idx="1">
                  <c:v>15</c:v>
                </c:pt>
                <c:pt idx="2">
                  <c:v>2</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55" l="0.70000000000000062" r="0.70000000000000062" t="0.75000000000000255" header="0.30000000000000032" footer="0.30000000000000032"/>
    <c:pageSetup/>
  </c:printSettings>
</c:chartSpace>
</file>

<file path=xl/charts/chart144.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Sarita Swamy'!$H$1:$H$13</c:f>
              <c:strCache>
                <c:ptCount val="1"/>
                <c:pt idx="0">
                  <c:v>2. शिक्षण जानकारी से परिपूर्ण था क्या आप इस बात से सहमत हैं?
The teaching was full of information. Do you agree with this?
 Agree Agree Agree Agree Disagree Agree Agree Agree Agree Agree Agree Agree</c:v>
                </c:pt>
              </c:strCache>
            </c:strRef>
          </c:tx>
          <c:explosion val="25"/>
          <c:dLbls>
            <c:showPercent val="1"/>
          </c:dLbls>
          <c:cat>
            <c:strRef>
              <c:f>' Dr. Sarita Swamy'!$F$14:$F$18</c:f>
              <c:strCache>
                <c:ptCount val="5"/>
                <c:pt idx="0">
                  <c:v>Strongly Agree</c:v>
                </c:pt>
                <c:pt idx="1">
                  <c:v>Agree</c:v>
                </c:pt>
                <c:pt idx="2">
                  <c:v>Not Agree &amp; Not Disagree</c:v>
                </c:pt>
                <c:pt idx="3">
                  <c:v>Disagree</c:v>
                </c:pt>
                <c:pt idx="4">
                  <c:v>Strongly Disagree</c:v>
                </c:pt>
              </c:strCache>
            </c:strRef>
          </c:cat>
          <c:val>
            <c:numRef>
              <c:f>' Dr. Sarita Swamy'!$H$14:$H$18</c:f>
              <c:numCache>
                <c:formatCode>General</c:formatCode>
                <c:ptCount val="5"/>
                <c:pt idx="0">
                  <c:v>0</c:v>
                </c:pt>
                <c:pt idx="1">
                  <c:v>11</c:v>
                </c:pt>
                <c:pt idx="2">
                  <c:v>0</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 l="0.70000000000000062" r="0.70000000000000062" t="0.750000000000001" header="0.30000000000000032" footer="0.30000000000000032"/>
    <c:pageSetup/>
  </c:printSettings>
</c:chartSpace>
</file>

<file path=xl/charts/chart145.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Sarita Swamy'!$I$1:$I$13</c:f>
              <c:strCache>
                <c:ptCount val="1"/>
                <c:pt idx="0">
                  <c:v>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Agree Agree Agree Agree Agree Ag</c:v>
                </c:pt>
              </c:strCache>
            </c:strRef>
          </c:tx>
          <c:explosion val="25"/>
          <c:dLbls>
            <c:showPercent val="1"/>
          </c:dLbls>
          <c:cat>
            <c:strRef>
              <c:f>' Dr. Sarita Swamy'!$F$14:$F$18</c:f>
              <c:strCache>
                <c:ptCount val="5"/>
                <c:pt idx="0">
                  <c:v>Strongly Agree</c:v>
                </c:pt>
                <c:pt idx="1">
                  <c:v>Agree</c:v>
                </c:pt>
                <c:pt idx="2">
                  <c:v>Not Agree &amp; Not Disagree</c:v>
                </c:pt>
                <c:pt idx="3">
                  <c:v>Disagree</c:v>
                </c:pt>
                <c:pt idx="4">
                  <c:v>Strongly Disagree</c:v>
                </c:pt>
              </c:strCache>
            </c:strRef>
          </c:cat>
          <c:val>
            <c:numRef>
              <c:f>' Dr. Sarita Swamy'!$I$14:$I$18</c:f>
              <c:numCache>
                <c:formatCode>General</c:formatCode>
                <c:ptCount val="5"/>
                <c:pt idx="0">
                  <c:v>2</c:v>
                </c:pt>
                <c:pt idx="1">
                  <c:v>10</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44" l="0.70000000000000062" r="0.70000000000000062" t="0.75000000000000144" header="0.30000000000000032" footer="0.30000000000000032"/>
    <c:pageSetup/>
  </c:printSettings>
</c:chartSpace>
</file>

<file path=xl/charts/chart146.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Sarita Swamy'!$J$1:$J$13</c:f>
              <c:strCache>
                <c:ptCount val="1"/>
                <c:pt idx="0">
                  <c:v>4. शिक्षक विद्यार्थियों के द्वारा पूछे गये प्रश्नो का समाधान करने हेतु तत्पर  रहते है क्या आप इस बात से सहमत हैं? 
 Teacher always ready to solve the questions asked by the students. Do you agree with this ? 
 Agree Agree Agree Agree Agree Agree Agree Agr</c:v>
                </c:pt>
              </c:strCache>
            </c:strRef>
          </c:tx>
          <c:explosion val="25"/>
          <c:dLbls>
            <c:showPercent val="1"/>
          </c:dLbls>
          <c:cat>
            <c:strRef>
              <c:f>' Dr. Sarita Swamy'!$F$14:$F$18</c:f>
              <c:strCache>
                <c:ptCount val="5"/>
                <c:pt idx="0">
                  <c:v>Strongly Agree</c:v>
                </c:pt>
                <c:pt idx="1">
                  <c:v>Agree</c:v>
                </c:pt>
                <c:pt idx="2">
                  <c:v>Not Agree &amp; Not Disagree</c:v>
                </c:pt>
                <c:pt idx="3">
                  <c:v>Disagree</c:v>
                </c:pt>
                <c:pt idx="4">
                  <c:v>Strongly Disagree</c:v>
                </c:pt>
              </c:strCache>
            </c:strRef>
          </c:cat>
          <c:val>
            <c:numRef>
              <c:f>' Dr. Sarita Swamy'!$J$14:$J$18</c:f>
              <c:numCache>
                <c:formatCode>General</c:formatCode>
                <c:ptCount val="5"/>
                <c:pt idx="0">
                  <c:v>0</c:v>
                </c:pt>
                <c:pt idx="1">
                  <c:v>12</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147.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Sarita Swamy'!$K$1:$K$13</c:f>
              <c:strCache>
                <c:ptCount val="1"/>
                <c:pt idx="0">
                  <c:v>5. शिक्षक ने विषय के प्रति रूचि जागृत की , क्या आप इस बात से सहमत हैं?  
Do you agree that teacher aroused interest in the subject ?
 Agree Agree Agree Agree Agree Agree Strongly Agree Agree Agree Agree Agree Strongly Agree</c:v>
                </c:pt>
              </c:strCache>
            </c:strRef>
          </c:tx>
          <c:explosion val="25"/>
          <c:dLbls>
            <c:showPercent val="1"/>
          </c:dLbls>
          <c:cat>
            <c:strRef>
              <c:f>' Dr. Sarita Swamy'!$F$14:$F$18</c:f>
              <c:strCache>
                <c:ptCount val="5"/>
                <c:pt idx="0">
                  <c:v>Strongly Agree</c:v>
                </c:pt>
                <c:pt idx="1">
                  <c:v>Agree</c:v>
                </c:pt>
                <c:pt idx="2">
                  <c:v>Not Agree &amp; Not Disagree</c:v>
                </c:pt>
                <c:pt idx="3">
                  <c:v>Disagree</c:v>
                </c:pt>
                <c:pt idx="4">
                  <c:v>Strongly Disagree</c:v>
                </c:pt>
              </c:strCache>
            </c:strRef>
          </c:cat>
          <c:val>
            <c:numRef>
              <c:f>' Dr. Sarita Swamy'!$K$14:$K$18</c:f>
              <c:numCache>
                <c:formatCode>General</c:formatCode>
                <c:ptCount val="5"/>
                <c:pt idx="0">
                  <c:v>2</c:v>
                </c:pt>
                <c:pt idx="1">
                  <c:v>10</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148.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Sarita Swamy'!$L$1:$L$13</c:f>
              <c:strCache>
                <c:ptCount val="1"/>
                <c:pt idx="0">
                  <c:v>6.  समय पर पाठ्यक्रम पूर्ण हुआ, क्या आप इस बात से सहमत हैं? 
Do you agree that the syllabus was completed on time  ?
 Agree Agree Agree Agree Agree Agree Not Agree &amp; Not Disagree Agree Agree Agree Agree Strongly Agree</c:v>
                </c:pt>
              </c:strCache>
            </c:strRef>
          </c:tx>
          <c:explosion val="25"/>
          <c:dLbls>
            <c:showPercent val="1"/>
          </c:dLbls>
          <c:cat>
            <c:strRef>
              <c:f>' Dr. Sarita Swamy'!$F$14:$F$18</c:f>
              <c:strCache>
                <c:ptCount val="5"/>
                <c:pt idx="0">
                  <c:v>Strongly Agree</c:v>
                </c:pt>
                <c:pt idx="1">
                  <c:v>Agree</c:v>
                </c:pt>
                <c:pt idx="2">
                  <c:v>Not Agree &amp; Not Disagree</c:v>
                </c:pt>
                <c:pt idx="3">
                  <c:v>Disagree</c:v>
                </c:pt>
                <c:pt idx="4">
                  <c:v>Strongly Disagree</c:v>
                </c:pt>
              </c:strCache>
            </c:strRef>
          </c:cat>
          <c:val>
            <c:numRef>
              <c:f>' Dr. Sarita Swamy'!$L$14:$L$18</c:f>
              <c:numCache>
                <c:formatCode>General</c:formatCode>
                <c:ptCount val="5"/>
                <c:pt idx="0">
                  <c:v>1</c:v>
                </c:pt>
                <c:pt idx="1">
                  <c:v>10</c:v>
                </c:pt>
                <c:pt idx="2">
                  <c:v>1</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Sarita Swamy'!$M$1:$M$13</c:f>
              <c:strCache>
                <c:ptCount val="1"/>
                <c:pt idx="0">
                  <c:v>7. शिक्षक समयनिष्ट है एवं नियमित व्याख्यान देते है, क्या आप इस बात से सहमत हैं? 
The teachers are punctual and give regular lectures. Do you agree with this ?
 Disagree Agree Agree Agree Agree Strongly Disagree Strongly Agree Agree Agree Agree Agree Stron</c:v>
                </c:pt>
              </c:strCache>
            </c:strRef>
          </c:tx>
          <c:explosion val="25"/>
          <c:dLbls>
            <c:showPercent val="1"/>
          </c:dLbls>
          <c:cat>
            <c:strRef>
              <c:f>' Dr. Sarita Swamy'!$F$14:$F$18</c:f>
              <c:strCache>
                <c:ptCount val="5"/>
                <c:pt idx="0">
                  <c:v>Strongly Agree</c:v>
                </c:pt>
                <c:pt idx="1">
                  <c:v>Agree</c:v>
                </c:pt>
                <c:pt idx="2">
                  <c:v>Not Agree &amp; Not Disagree</c:v>
                </c:pt>
                <c:pt idx="3">
                  <c:v>Disagree</c:v>
                </c:pt>
                <c:pt idx="4">
                  <c:v>Strongly Disagree</c:v>
                </c:pt>
              </c:strCache>
            </c:strRef>
          </c:cat>
          <c:val>
            <c:numRef>
              <c:f>' Dr. Sarita Swamy'!$M$14:$M$18</c:f>
              <c:numCache>
                <c:formatCode>General</c:formatCode>
                <c:ptCount val="5"/>
                <c:pt idx="0">
                  <c:v>2</c:v>
                </c:pt>
                <c:pt idx="1">
                  <c:v>8</c:v>
                </c:pt>
                <c:pt idx="2">
                  <c:v>0</c:v>
                </c:pt>
                <c:pt idx="3">
                  <c:v>1</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22" l="0.70000000000000062" r="0.70000000000000062" t="0.75000000000000122"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Kavita Singh'!$J$47:$J$56</c:f>
              <c:strCache>
                <c:ptCount val="1"/>
                <c:pt idx="0">
                  <c:v>4. शिक्षक विद्यार्थियों के द्वारा पूछे गये प्रश्नो का समाधान करने हेतु तत्पर  रहते है क्या आप इस बात से सहमत हैं? 
 Teacher always ready to solve the questions asked by the students. Do you agree with this ? 
 Agree Strongly Agree Strongly Agree Agree Agr</c:v>
                </c:pt>
              </c:strCache>
            </c:strRef>
          </c:tx>
          <c:explosion val="25"/>
          <c:dLbls>
            <c:showPercent val="1"/>
          </c:dLbls>
          <c:cat>
            <c:strRef>
              <c:f>' Dr. Kavita Singh'!$F$57:$F$61</c:f>
              <c:strCache>
                <c:ptCount val="5"/>
                <c:pt idx="0">
                  <c:v>Strongly Agree</c:v>
                </c:pt>
                <c:pt idx="1">
                  <c:v>Agree</c:v>
                </c:pt>
                <c:pt idx="2">
                  <c:v>Not Agree &amp; Not Disagree</c:v>
                </c:pt>
                <c:pt idx="3">
                  <c:v>Disagree</c:v>
                </c:pt>
                <c:pt idx="4">
                  <c:v>Strongly Disagree</c:v>
                </c:pt>
              </c:strCache>
            </c:strRef>
          </c:cat>
          <c:val>
            <c:numRef>
              <c:f>' Dr. Kavita Singh'!$J$57:$J$61</c:f>
              <c:numCache>
                <c:formatCode>General</c:formatCode>
                <c:ptCount val="5"/>
                <c:pt idx="0">
                  <c:v>4</c:v>
                </c:pt>
                <c:pt idx="1">
                  <c:v>5</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533" l="0.70000000000000062" r="0.70000000000000062" t="0.75000000000000533" header="0.30000000000000032" footer="0.30000000000000032"/>
    <c:pageSetup/>
  </c:printSettings>
</c:chartSpace>
</file>

<file path=xl/charts/chart150.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Sarita Swamy'!$N$1:$N$13</c:f>
              <c:strCache>
                <c:ptCount val="1"/>
                <c:pt idx="0">
                  <c:v>8. शिक्षक का सम्प्रेषण सुस्पष्ठ है ,क्या आप इस बात से सहमत हैं ?
Teacher's communication is clear. Do you agree with this ? 
 Agree Agree Agree Agree Agree Agree Agree Agree Agree Agree Agree Strongly Agree</c:v>
                </c:pt>
              </c:strCache>
            </c:strRef>
          </c:tx>
          <c:explosion val="25"/>
          <c:dLbls>
            <c:showPercent val="1"/>
          </c:dLbls>
          <c:cat>
            <c:strRef>
              <c:f>' Dr. Sarita Swamy'!$F$14:$F$18</c:f>
              <c:strCache>
                <c:ptCount val="5"/>
                <c:pt idx="0">
                  <c:v>Strongly Agree</c:v>
                </c:pt>
                <c:pt idx="1">
                  <c:v>Agree</c:v>
                </c:pt>
                <c:pt idx="2">
                  <c:v>Not Agree &amp; Not Disagree</c:v>
                </c:pt>
                <c:pt idx="3">
                  <c:v>Disagree</c:v>
                </c:pt>
                <c:pt idx="4">
                  <c:v>Strongly Disagree</c:v>
                </c:pt>
              </c:strCache>
            </c:strRef>
          </c:cat>
          <c:val>
            <c:numRef>
              <c:f>' Dr. Sarita Swamy'!$N$14:$N$18</c:f>
              <c:numCache>
                <c:formatCode>General</c:formatCode>
                <c:ptCount val="5"/>
                <c:pt idx="0">
                  <c:v>1</c:v>
                </c:pt>
                <c:pt idx="1">
                  <c:v>11</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151.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Sarita Swamy'!$O$1:$O$13</c:f>
              <c:strCache>
                <c:ptCount val="1"/>
                <c:pt idx="0">
                  <c:v>9. शिक्षक ने शिक्षण के दौरान आधुनिक तकनीक पावर पॉइन्ट का प्रयोग किया, क्या आप इस बात से सहमत हैं? 
Teacher used modern technology power point during teaching. Do you agree with this ?
 Agree Not Agree &amp; Not Disagree Agree Agree Agree Not Agree &amp; Not Disag</c:v>
                </c:pt>
              </c:strCache>
            </c:strRef>
          </c:tx>
          <c:explosion val="25"/>
          <c:dLbls>
            <c:showPercent val="1"/>
          </c:dLbls>
          <c:cat>
            <c:strRef>
              <c:f>' Dr. Sarita Swamy'!$F$14:$F$18</c:f>
              <c:strCache>
                <c:ptCount val="5"/>
                <c:pt idx="0">
                  <c:v>Strongly Agree</c:v>
                </c:pt>
                <c:pt idx="1">
                  <c:v>Agree</c:v>
                </c:pt>
                <c:pt idx="2">
                  <c:v>Not Agree &amp; Not Disagree</c:v>
                </c:pt>
                <c:pt idx="3">
                  <c:v>Disagree</c:v>
                </c:pt>
                <c:pt idx="4">
                  <c:v>Strongly Disagree</c:v>
                </c:pt>
              </c:strCache>
            </c:strRef>
          </c:cat>
          <c:val>
            <c:numRef>
              <c:f>' Dr. Sarita Swamy'!$O$14:$O$18</c:f>
              <c:numCache>
                <c:formatCode>General</c:formatCode>
                <c:ptCount val="5"/>
                <c:pt idx="0">
                  <c:v>0</c:v>
                </c:pt>
                <c:pt idx="1">
                  <c:v>8</c:v>
                </c:pt>
                <c:pt idx="2">
                  <c:v>3</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152.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Sarita Swamy'!$P$1</c:f>
              <c:strCache>
                <c:ptCount val="1"/>
                <c:pt idx="0">
                  <c:v>10. विषय अवधारणा पर शिक्षक का ज्ञान
Teacher's knowledge on subject concept?
</c:v>
                </c:pt>
              </c:strCache>
            </c:strRef>
          </c:tx>
          <c:explosion val="25"/>
          <c:dLbls>
            <c:showPercent val="1"/>
          </c:dLbls>
          <c:val>
            <c:numRef>
              <c:f>' Dr. Sarita Swamy'!$P$14:$P$18</c:f>
              <c:numCache>
                <c:formatCode>General</c:formatCode>
                <c:ptCount val="5"/>
                <c:pt idx="0">
                  <c:v>6</c:v>
                </c:pt>
                <c:pt idx="1">
                  <c:v>5</c:v>
                </c:pt>
                <c:pt idx="2">
                  <c:v>1</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153.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Sarita Swamy'!$Q$1</c:f>
              <c:strCache>
                <c:ptCount val="1"/>
                <c:pt idx="0">
                  <c:v>11. अपने शिक्षक से संतुष्टि का स्तर बताइये
Indicate you level of satisfaction with your teacher.
</c:v>
                </c:pt>
              </c:strCache>
            </c:strRef>
          </c:tx>
          <c:explosion val="25"/>
          <c:dLbls>
            <c:showPercent val="1"/>
          </c:dLbls>
          <c:val>
            <c:numRef>
              <c:f>' Dr. Sarita Swamy'!$Q$14:$Q$18</c:f>
              <c:numCache>
                <c:formatCode>General</c:formatCode>
                <c:ptCount val="5"/>
                <c:pt idx="0">
                  <c:v>4</c:v>
                </c:pt>
                <c:pt idx="1">
                  <c:v>3</c:v>
                </c:pt>
                <c:pt idx="2">
                  <c:v>4</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33" l="0.70000000000000062" r="0.70000000000000062" t="0.75000000000000233" header="0.30000000000000032" footer="0.30000000000000032"/>
    <c:pageSetup/>
  </c:printSettings>
</c:chartSpace>
</file>

<file path=xl/charts/chart154.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Sarita Swamy'!$G$1:$G$13</c:f>
              <c:strCache>
                <c:ptCount val="1"/>
                <c:pt idx="0">
                  <c:v>1. व्याख्यान से रूचि में वृद्धि हुई, आप इस बात से सहमत हैं?
Do you agree that lecture? Increased interest?
 Agree Agree Agree Agree Disagree Agree Strongly Agree Agree Agree Agree Agree Agree</c:v>
                </c:pt>
              </c:strCache>
            </c:strRef>
          </c:tx>
          <c:explosion val="25"/>
          <c:dLbls>
            <c:showPercent val="1"/>
          </c:dLbls>
          <c:cat>
            <c:strRef>
              <c:f>' Dr. Sarita Swamy'!$F$14:$F$18</c:f>
              <c:strCache>
                <c:ptCount val="5"/>
                <c:pt idx="0">
                  <c:v>Strongly Agree</c:v>
                </c:pt>
                <c:pt idx="1">
                  <c:v>Agree</c:v>
                </c:pt>
                <c:pt idx="2">
                  <c:v>Not Agree &amp; Not Disagree</c:v>
                </c:pt>
                <c:pt idx="3">
                  <c:v>Disagree</c:v>
                </c:pt>
                <c:pt idx="4">
                  <c:v>Strongly Disagree</c:v>
                </c:pt>
              </c:strCache>
            </c:strRef>
          </c:cat>
          <c:val>
            <c:numRef>
              <c:f>' Dr. Sarita Swamy'!$G$14:$G$18</c:f>
              <c:numCache>
                <c:formatCode>General</c:formatCode>
                <c:ptCount val="5"/>
                <c:pt idx="0">
                  <c:v>1</c:v>
                </c:pt>
                <c:pt idx="1">
                  <c:v>10</c:v>
                </c:pt>
                <c:pt idx="2">
                  <c:v>0</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55" l="0.70000000000000062" r="0.70000000000000062" t="0.75000000000000255" header="0.30000000000000032" footer="0.30000000000000032"/>
    <c:pageSetup/>
  </c:printSettings>
</c:chartSpace>
</file>

<file path=xl/charts/chart155.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Sarita Swamy'!$H$52:$H$63</c:f>
              <c:strCache>
                <c:ptCount val="1"/>
                <c:pt idx="0">
                  <c:v>2. शिक्षण जानकारी से परिपूर्ण था क्या आप इस बात से सहमत हैं?
The teaching was full of information. Do you agree with this?
 Strongly Disagree Agree Agree Agree Agree Agree Agree Agree Agree Agree Agree</c:v>
                </c:pt>
              </c:strCache>
            </c:strRef>
          </c:tx>
          <c:explosion val="25"/>
          <c:dLbls>
            <c:showPercent val="1"/>
          </c:dLbls>
          <c:cat>
            <c:strRef>
              <c:f>' Dr. Sarita Swamy'!$F$64:$F$68</c:f>
              <c:strCache>
                <c:ptCount val="5"/>
                <c:pt idx="0">
                  <c:v>Strongly Agree</c:v>
                </c:pt>
                <c:pt idx="1">
                  <c:v>Agree</c:v>
                </c:pt>
                <c:pt idx="2">
                  <c:v>Not Agree &amp; Not Disagree</c:v>
                </c:pt>
                <c:pt idx="3">
                  <c:v>Disagree</c:v>
                </c:pt>
                <c:pt idx="4">
                  <c:v>Strongly Disagree</c:v>
                </c:pt>
              </c:strCache>
            </c:strRef>
          </c:cat>
          <c:val>
            <c:numRef>
              <c:f>' Dr. Sarita Swamy'!$H$64:$H$68</c:f>
              <c:numCache>
                <c:formatCode>General</c:formatCode>
                <c:ptCount val="5"/>
                <c:pt idx="0">
                  <c:v>0</c:v>
                </c:pt>
                <c:pt idx="1">
                  <c:v>10</c:v>
                </c:pt>
                <c:pt idx="2">
                  <c:v>0</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 l="0.70000000000000062" r="0.70000000000000062" t="0.750000000000001" header="0.30000000000000032" footer="0.30000000000000032"/>
    <c:pageSetup/>
  </c:printSettings>
</c:chartSpace>
</file>

<file path=xl/charts/chart156.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Sarita Swamy'!$I$52:$I$63</c:f>
              <c:strCache>
                <c:ptCount val="1"/>
                <c:pt idx="0">
                  <c:v>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Strongly Agree Agree Agree Agree</c:v>
                </c:pt>
              </c:strCache>
            </c:strRef>
          </c:tx>
          <c:explosion val="25"/>
          <c:dLbls>
            <c:showPercent val="1"/>
          </c:dLbls>
          <c:cat>
            <c:strRef>
              <c:f>' Dr. Sarita Swamy'!$F$64:$F$68</c:f>
              <c:strCache>
                <c:ptCount val="5"/>
                <c:pt idx="0">
                  <c:v>Strongly Agree</c:v>
                </c:pt>
                <c:pt idx="1">
                  <c:v>Agree</c:v>
                </c:pt>
                <c:pt idx="2">
                  <c:v>Not Agree &amp; Not Disagree</c:v>
                </c:pt>
                <c:pt idx="3">
                  <c:v>Disagree</c:v>
                </c:pt>
                <c:pt idx="4">
                  <c:v>Strongly Disagree</c:v>
                </c:pt>
              </c:strCache>
            </c:strRef>
          </c:cat>
          <c:val>
            <c:numRef>
              <c:f>' Dr. Sarita Swamy'!$I$64:$I$68</c:f>
              <c:numCache>
                <c:formatCode>General</c:formatCode>
                <c:ptCount val="5"/>
                <c:pt idx="0">
                  <c:v>1</c:v>
                </c:pt>
                <c:pt idx="1">
                  <c:v>10</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44" l="0.70000000000000062" r="0.70000000000000062" t="0.75000000000000144" header="0.30000000000000032" footer="0.30000000000000032"/>
    <c:pageSetup/>
  </c:printSettings>
</c:chartSpace>
</file>

<file path=xl/charts/chart157.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Sarita Swamy'!$J$52:$J$63</c:f>
              <c:strCache>
                <c:ptCount val="1"/>
                <c:pt idx="0">
                  <c:v>4. शिक्षक विद्यार्थियों के द्वारा पूछे गये प्रश्नो का समाधान करने हेतु तत्पर  रहते है क्या आप इस बात से सहमत हैं? 
 Teacher always ready to solve the questions asked by the students. Do you agree with this ? 
 Agree Agree Agree Agree Agree Agree Agree Agr</c:v>
                </c:pt>
              </c:strCache>
            </c:strRef>
          </c:tx>
          <c:explosion val="25"/>
          <c:dLbls>
            <c:showPercent val="1"/>
          </c:dLbls>
          <c:cat>
            <c:strRef>
              <c:f>' Dr. Sarita Swamy'!$F$64:$F$68</c:f>
              <c:strCache>
                <c:ptCount val="5"/>
                <c:pt idx="0">
                  <c:v>Strongly Agree</c:v>
                </c:pt>
                <c:pt idx="1">
                  <c:v>Agree</c:v>
                </c:pt>
                <c:pt idx="2">
                  <c:v>Not Agree &amp; Not Disagree</c:v>
                </c:pt>
                <c:pt idx="3">
                  <c:v>Disagree</c:v>
                </c:pt>
                <c:pt idx="4">
                  <c:v>Strongly Disagree</c:v>
                </c:pt>
              </c:strCache>
            </c:strRef>
          </c:cat>
          <c:val>
            <c:numRef>
              <c:f>' Dr. Sarita Swamy'!$J$64:$J$68</c:f>
              <c:numCache>
                <c:formatCode>General</c:formatCode>
                <c:ptCount val="5"/>
                <c:pt idx="0">
                  <c:v>0</c:v>
                </c:pt>
                <c:pt idx="1">
                  <c:v>11</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158.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Sarita Swamy'!$K$52:$K$63</c:f>
              <c:strCache>
                <c:ptCount val="1"/>
                <c:pt idx="0">
                  <c:v>5. शिक्षक ने विषय के प्रति रूचि जागृत की , क्या आप इस बात से सहमत हैं?  
Do you agree that teacher aroused interest in the subject ?
 Strongly Disagree Agree Agree Agree Agree Agree Agree Agree Agree Agree Agree</c:v>
                </c:pt>
              </c:strCache>
            </c:strRef>
          </c:tx>
          <c:explosion val="25"/>
          <c:dLbls>
            <c:showPercent val="1"/>
          </c:dLbls>
          <c:cat>
            <c:strRef>
              <c:f>' Dr. Sarita Swamy'!$F$64:$F$68</c:f>
              <c:strCache>
                <c:ptCount val="5"/>
                <c:pt idx="0">
                  <c:v>Strongly Agree</c:v>
                </c:pt>
                <c:pt idx="1">
                  <c:v>Agree</c:v>
                </c:pt>
                <c:pt idx="2">
                  <c:v>Not Agree &amp; Not Disagree</c:v>
                </c:pt>
                <c:pt idx="3">
                  <c:v>Disagree</c:v>
                </c:pt>
                <c:pt idx="4">
                  <c:v>Strongly Disagree</c:v>
                </c:pt>
              </c:strCache>
            </c:strRef>
          </c:cat>
          <c:val>
            <c:numRef>
              <c:f>' Dr. Sarita Swamy'!$K$64:$K$68</c:f>
              <c:numCache>
                <c:formatCode>General</c:formatCode>
                <c:ptCount val="5"/>
                <c:pt idx="0">
                  <c:v>0</c:v>
                </c:pt>
                <c:pt idx="1">
                  <c:v>10</c:v>
                </c:pt>
                <c:pt idx="2">
                  <c:v>0</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159.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Sarita Swamy'!$L$52:$L$63</c:f>
              <c:strCache>
                <c:ptCount val="1"/>
                <c:pt idx="0">
                  <c:v>6.  समय पर पाठ्यक्रम पूर्ण हुआ, क्या आप इस बात से सहमत हैं? 
Do you agree that the syllabus was completed on time  ?
 Agree Agree Agree Agree Agree Agree Disagree Disagree Disagree Disagree Agree</c:v>
                </c:pt>
              </c:strCache>
            </c:strRef>
          </c:tx>
          <c:explosion val="25"/>
          <c:dLbls>
            <c:showPercent val="1"/>
          </c:dLbls>
          <c:cat>
            <c:strRef>
              <c:f>' Dr. Sarita Swamy'!$F$64:$F$68</c:f>
              <c:strCache>
                <c:ptCount val="5"/>
                <c:pt idx="0">
                  <c:v>Strongly Agree</c:v>
                </c:pt>
                <c:pt idx="1">
                  <c:v>Agree</c:v>
                </c:pt>
                <c:pt idx="2">
                  <c:v>Not Agree &amp; Not Disagree</c:v>
                </c:pt>
                <c:pt idx="3">
                  <c:v>Disagree</c:v>
                </c:pt>
                <c:pt idx="4">
                  <c:v>Strongly Disagree</c:v>
                </c:pt>
              </c:strCache>
            </c:strRef>
          </c:cat>
          <c:val>
            <c:numRef>
              <c:f>' Dr. Sarita Swamy'!$L$64:$L$68</c:f>
              <c:numCache>
                <c:formatCode>General</c:formatCode>
                <c:ptCount val="5"/>
                <c:pt idx="0">
                  <c:v>0</c:v>
                </c:pt>
                <c:pt idx="1">
                  <c:v>7</c:v>
                </c:pt>
                <c:pt idx="2">
                  <c:v>0</c:v>
                </c:pt>
                <c:pt idx="3">
                  <c:v>4</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Kavita Singh'!$K$47:$K$56</c:f>
              <c:strCache>
                <c:ptCount val="1"/>
                <c:pt idx="0">
                  <c:v>5. शिक्षक ने विषय के प्रति रूचि जागृत की , क्या आप इस बात से सहमत हैं?  
Do you agree that teacher aroused interest in the subject ?
 Agree Agree Agree Agree Agree Strongly Agree Agree Agree Strongly Agree</c:v>
                </c:pt>
              </c:strCache>
            </c:strRef>
          </c:tx>
          <c:explosion val="25"/>
          <c:dLbls>
            <c:showPercent val="1"/>
          </c:dLbls>
          <c:cat>
            <c:strRef>
              <c:f>' Dr. Kavita Singh'!$F$57:$F$61</c:f>
              <c:strCache>
                <c:ptCount val="5"/>
                <c:pt idx="0">
                  <c:v>Strongly Agree</c:v>
                </c:pt>
                <c:pt idx="1">
                  <c:v>Agree</c:v>
                </c:pt>
                <c:pt idx="2">
                  <c:v>Not Agree &amp; Not Disagree</c:v>
                </c:pt>
                <c:pt idx="3">
                  <c:v>Disagree</c:v>
                </c:pt>
                <c:pt idx="4">
                  <c:v>Strongly Disagree</c:v>
                </c:pt>
              </c:strCache>
            </c:strRef>
          </c:cat>
          <c:val>
            <c:numRef>
              <c:f>' Dr. Kavita Singh'!$K$57:$K$61</c:f>
              <c:numCache>
                <c:formatCode>General</c:formatCode>
                <c:ptCount val="5"/>
                <c:pt idx="0">
                  <c:v>2</c:v>
                </c:pt>
                <c:pt idx="1">
                  <c:v>7</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533" l="0.70000000000000062" r="0.70000000000000062" t="0.75000000000000533" header="0.30000000000000032" footer="0.30000000000000032"/>
    <c:pageSetup/>
  </c:printSettings>
</c:chartSpace>
</file>

<file path=xl/charts/chart160.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Sarita Swamy'!$M$52:$M$63</c:f>
              <c:strCache>
                <c:ptCount val="1"/>
                <c:pt idx="0">
                  <c:v>7. शिक्षक समयनिष्ट है एवं नियमित व्याख्यान देते है, क्या आप इस बात से सहमत हैं? 
The teachers are punctual and give regular lectures. Do you agree with this ?
 Strongly Disagree Agree Agree Agree Agree Agree Disagree Disagree Disagree Disagree Agree</c:v>
                </c:pt>
              </c:strCache>
            </c:strRef>
          </c:tx>
          <c:explosion val="25"/>
          <c:dLbls>
            <c:showPercent val="1"/>
          </c:dLbls>
          <c:cat>
            <c:strRef>
              <c:f>' Dr. Sarita Swamy'!$F$64:$F$68</c:f>
              <c:strCache>
                <c:ptCount val="5"/>
                <c:pt idx="0">
                  <c:v>Strongly Agree</c:v>
                </c:pt>
                <c:pt idx="1">
                  <c:v>Agree</c:v>
                </c:pt>
                <c:pt idx="2">
                  <c:v>Not Agree &amp; Not Disagree</c:v>
                </c:pt>
                <c:pt idx="3">
                  <c:v>Disagree</c:v>
                </c:pt>
                <c:pt idx="4">
                  <c:v>Strongly Disagree</c:v>
                </c:pt>
              </c:strCache>
            </c:strRef>
          </c:cat>
          <c:val>
            <c:numRef>
              <c:f>' Dr. Sarita Swamy'!$M$64:$M$68</c:f>
              <c:numCache>
                <c:formatCode>General</c:formatCode>
                <c:ptCount val="5"/>
                <c:pt idx="0">
                  <c:v>0</c:v>
                </c:pt>
                <c:pt idx="1">
                  <c:v>6</c:v>
                </c:pt>
                <c:pt idx="2">
                  <c:v>0</c:v>
                </c:pt>
                <c:pt idx="3">
                  <c:v>4</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22" l="0.70000000000000062" r="0.70000000000000062" t="0.75000000000000122" header="0.30000000000000032" footer="0.30000000000000032"/>
    <c:pageSetup/>
  </c:printSettings>
</c:chartSpace>
</file>

<file path=xl/charts/chart161.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Sarita Swamy'!$N$52:$N$63</c:f>
              <c:strCache>
                <c:ptCount val="1"/>
                <c:pt idx="0">
                  <c:v>8. शिक्षक का सम्प्रेषण सुस्पष्ठ है ,क्या आप इस बात से सहमत हैं ?
Teacher's communication is clear. Do you agree with this ? 
 Strongly Disagree Agree Agree Agree Agree Agree Agree Agree Agree Disagree Agree</c:v>
                </c:pt>
              </c:strCache>
            </c:strRef>
          </c:tx>
          <c:explosion val="25"/>
          <c:dLbls>
            <c:showPercent val="1"/>
          </c:dLbls>
          <c:cat>
            <c:strRef>
              <c:f>' Dr. Sarita Swamy'!$F$64:$F$68</c:f>
              <c:strCache>
                <c:ptCount val="5"/>
                <c:pt idx="0">
                  <c:v>Strongly Agree</c:v>
                </c:pt>
                <c:pt idx="1">
                  <c:v>Agree</c:v>
                </c:pt>
                <c:pt idx="2">
                  <c:v>Not Agree &amp; Not Disagree</c:v>
                </c:pt>
                <c:pt idx="3">
                  <c:v>Disagree</c:v>
                </c:pt>
                <c:pt idx="4">
                  <c:v>Strongly Disagree</c:v>
                </c:pt>
              </c:strCache>
            </c:strRef>
          </c:cat>
          <c:val>
            <c:numRef>
              <c:f>' Dr. Sarita Swamy'!$N$64:$N$68</c:f>
              <c:numCache>
                <c:formatCode>General</c:formatCode>
                <c:ptCount val="5"/>
                <c:pt idx="0">
                  <c:v>0</c:v>
                </c:pt>
                <c:pt idx="1">
                  <c:v>9</c:v>
                </c:pt>
                <c:pt idx="2">
                  <c:v>0</c:v>
                </c:pt>
                <c:pt idx="3">
                  <c:v>1</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162.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Sarita Swamy'!$O$52:$O$63</c:f>
              <c:strCache>
                <c:ptCount val="1"/>
                <c:pt idx="0">
                  <c:v>9. शिक्षक ने शिक्षण के दौरान आधुनिक तकनीक पावर पॉइन्ट का प्रयोग किया, क्या आप इस बात से सहमत हैं? 
Teacher used modern technology power point during teaching. Do you agree with this ?
 Agree Agree Not Agree &amp; Not Disagree Agree Agree Disagree Agree Agree </c:v>
                </c:pt>
              </c:strCache>
            </c:strRef>
          </c:tx>
          <c:explosion val="25"/>
          <c:dLbls>
            <c:showPercent val="1"/>
          </c:dLbls>
          <c:cat>
            <c:strRef>
              <c:f>' Dr. Sarita Swamy'!$F$64:$F$68</c:f>
              <c:strCache>
                <c:ptCount val="5"/>
                <c:pt idx="0">
                  <c:v>Strongly Agree</c:v>
                </c:pt>
                <c:pt idx="1">
                  <c:v>Agree</c:v>
                </c:pt>
                <c:pt idx="2">
                  <c:v>Not Agree &amp; Not Disagree</c:v>
                </c:pt>
                <c:pt idx="3">
                  <c:v>Disagree</c:v>
                </c:pt>
                <c:pt idx="4">
                  <c:v>Strongly Disagree</c:v>
                </c:pt>
              </c:strCache>
            </c:strRef>
          </c:cat>
          <c:val>
            <c:numRef>
              <c:f>' Dr. Sarita Swamy'!$O$64:$O$68</c:f>
              <c:numCache>
                <c:formatCode>General</c:formatCode>
                <c:ptCount val="5"/>
                <c:pt idx="0">
                  <c:v>0</c:v>
                </c:pt>
                <c:pt idx="1">
                  <c:v>9</c:v>
                </c:pt>
                <c:pt idx="2">
                  <c:v>1</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163.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Sarita Swamy'!$P$52</c:f>
              <c:strCache>
                <c:ptCount val="1"/>
                <c:pt idx="0">
                  <c:v>10. विषय अवधारणा पर शिक्षक का ज्ञान
Teacher's knowledge on subject concept?
</c:v>
                </c:pt>
              </c:strCache>
            </c:strRef>
          </c:tx>
          <c:explosion val="25"/>
          <c:dLbls>
            <c:showPercent val="1"/>
          </c:dLbls>
          <c:val>
            <c:numRef>
              <c:f>' Dr. Sarita Swamy'!$P$64:$P$68</c:f>
              <c:numCache>
                <c:formatCode>General</c:formatCode>
                <c:ptCount val="5"/>
                <c:pt idx="0">
                  <c:v>1</c:v>
                </c:pt>
                <c:pt idx="1">
                  <c:v>2</c:v>
                </c:pt>
                <c:pt idx="2">
                  <c:v>3</c:v>
                </c:pt>
                <c:pt idx="3">
                  <c:v>5</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164.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Sarita Swamy'!$Q$52</c:f>
              <c:strCache>
                <c:ptCount val="1"/>
                <c:pt idx="0">
                  <c:v>11. अपने शिक्षक से संतुष्टि का स्तर बताइये
Indicate you level of satisfaction with your teacher.
</c:v>
                </c:pt>
              </c:strCache>
            </c:strRef>
          </c:tx>
          <c:explosion val="25"/>
          <c:dLbls>
            <c:showPercent val="1"/>
          </c:dLbls>
          <c:val>
            <c:numRef>
              <c:f>' Dr. Sarita Swamy'!$Q$64:$Q$68</c:f>
              <c:numCache>
                <c:formatCode>General</c:formatCode>
                <c:ptCount val="5"/>
                <c:pt idx="0">
                  <c:v>1</c:v>
                </c:pt>
                <c:pt idx="1">
                  <c:v>5</c:v>
                </c:pt>
                <c:pt idx="2">
                  <c:v>5</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33" l="0.70000000000000062" r="0.70000000000000062" t="0.75000000000000233" header="0.30000000000000032" footer="0.30000000000000032"/>
    <c:pageSetup/>
  </c:printSettings>
</c:chartSpace>
</file>

<file path=xl/charts/chart165.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Sarita Swamy'!$G$52:$G$63</c:f>
              <c:strCache>
                <c:ptCount val="1"/>
                <c:pt idx="0">
                  <c:v>1. व्याख्यान से रूचि में वृद्धि हुई, आप इस बात से सहमत हैं?
Do you agree that lecture? Increased interest?
 Strongly Disagree Agree Agree Agree Agree Agree Agree Agree Agree Agree Agree</c:v>
                </c:pt>
              </c:strCache>
            </c:strRef>
          </c:tx>
          <c:explosion val="25"/>
          <c:dLbls>
            <c:showPercent val="1"/>
          </c:dLbls>
          <c:cat>
            <c:strRef>
              <c:f>' Dr. Sarita Swamy'!$F$64:$F$68</c:f>
              <c:strCache>
                <c:ptCount val="5"/>
                <c:pt idx="0">
                  <c:v>Strongly Agree</c:v>
                </c:pt>
                <c:pt idx="1">
                  <c:v>Agree</c:v>
                </c:pt>
                <c:pt idx="2">
                  <c:v>Not Agree &amp; Not Disagree</c:v>
                </c:pt>
                <c:pt idx="3">
                  <c:v>Disagree</c:v>
                </c:pt>
                <c:pt idx="4">
                  <c:v>Strongly Disagree</c:v>
                </c:pt>
              </c:strCache>
            </c:strRef>
          </c:cat>
          <c:val>
            <c:numRef>
              <c:f>' Dr. Sarita Swamy'!$G$64:$G$68</c:f>
              <c:numCache>
                <c:formatCode>General</c:formatCode>
                <c:ptCount val="5"/>
                <c:pt idx="0">
                  <c:v>0</c:v>
                </c:pt>
                <c:pt idx="1">
                  <c:v>10</c:v>
                </c:pt>
                <c:pt idx="2">
                  <c:v>0</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55" l="0.70000000000000062" r="0.70000000000000062" t="0.75000000000000255" header="0.30000000000000032" footer="0.30000000000000032"/>
    <c:pageSetup/>
  </c:printSettings>
</c:chartSpace>
</file>

<file path=xl/charts/chart166.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Sarita Swamy'!$H$102:$H$125</c:f>
              <c:strCache>
                <c:ptCount val="1"/>
                <c:pt idx="0">
                  <c:v>2. शिक्षण जानकारी से परिपूर्ण था क्या आप इस बात से सहमत हैं?
The teaching was full of information. Do you agree with this?
 Agree Agree Strongly Agree Strongly Agree Agree Agree Agree Agree Agree Agree Agree Agree Agree Agree Agree Agree Agree Agree Agree</c:v>
                </c:pt>
              </c:strCache>
            </c:strRef>
          </c:tx>
          <c:explosion val="25"/>
          <c:dLbls>
            <c:showPercent val="1"/>
          </c:dLbls>
          <c:cat>
            <c:strRef>
              <c:f>' Dr. Sarita Swamy'!$F$126:$F$130</c:f>
              <c:strCache>
                <c:ptCount val="5"/>
                <c:pt idx="0">
                  <c:v>Strongly Agree</c:v>
                </c:pt>
                <c:pt idx="1">
                  <c:v>Agree</c:v>
                </c:pt>
                <c:pt idx="2">
                  <c:v>Not Agree &amp; Not Disagree</c:v>
                </c:pt>
                <c:pt idx="3">
                  <c:v>Disagree</c:v>
                </c:pt>
                <c:pt idx="4">
                  <c:v>Strongly Disagree</c:v>
                </c:pt>
              </c:strCache>
            </c:strRef>
          </c:cat>
          <c:val>
            <c:numRef>
              <c:f>' Dr. Sarita Swamy'!$H$126:$H$130</c:f>
              <c:numCache>
                <c:formatCode>General</c:formatCode>
                <c:ptCount val="5"/>
                <c:pt idx="0">
                  <c:v>3</c:v>
                </c:pt>
                <c:pt idx="1">
                  <c:v>20</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 l="0.70000000000000062" r="0.70000000000000062" t="0.750000000000001" header="0.30000000000000032" footer="0.30000000000000032"/>
    <c:pageSetup/>
  </c:printSettings>
</c:chartSpace>
</file>

<file path=xl/charts/chart167.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Sarita Swamy'!$I$102:$I$125</c:f>
              <c:strCache>
                <c:ptCount val="1"/>
                <c:pt idx="0">
                  <c:v>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Agree Agree Agree Agree Agree Ag</c:v>
                </c:pt>
              </c:strCache>
            </c:strRef>
          </c:tx>
          <c:explosion val="25"/>
          <c:dLbls>
            <c:showPercent val="1"/>
          </c:dLbls>
          <c:cat>
            <c:strRef>
              <c:f>' Dr. Sarita Swamy'!$F$126:$F$130</c:f>
              <c:strCache>
                <c:ptCount val="5"/>
                <c:pt idx="0">
                  <c:v>Strongly Agree</c:v>
                </c:pt>
                <c:pt idx="1">
                  <c:v>Agree</c:v>
                </c:pt>
                <c:pt idx="2">
                  <c:v>Not Agree &amp; Not Disagree</c:v>
                </c:pt>
                <c:pt idx="3">
                  <c:v>Disagree</c:v>
                </c:pt>
                <c:pt idx="4">
                  <c:v>Strongly Disagree</c:v>
                </c:pt>
              </c:strCache>
            </c:strRef>
          </c:cat>
          <c:val>
            <c:numRef>
              <c:f>' Dr. Sarita Swamy'!$I$126:$I$130</c:f>
              <c:numCache>
                <c:formatCode>General</c:formatCode>
                <c:ptCount val="5"/>
                <c:pt idx="0">
                  <c:v>3</c:v>
                </c:pt>
                <c:pt idx="1">
                  <c:v>20</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44" l="0.70000000000000062" r="0.70000000000000062" t="0.75000000000000144" header="0.30000000000000032" footer="0.30000000000000032"/>
    <c:pageSetup/>
  </c:printSettings>
</c:chartSpace>
</file>

<file path=xl/charts/chart168.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Sarita Swamy'!$J$102:$J$125</c:f>
              <c:strCache>
                <c:ptCount val="1"/>
                <c:pt idx="0">
                  <c:v>4. शिक्षक विद्यार्थियों के द्वारा पूछे गये प्रश्नो का समाधान करने हेतु तत्पर  रहते है क्या आप इस बात से सहमत हैं? 
 Teacher always ready to solve the questions asked by the students. Do you agree with this ? 
 Agree Agree Strongly Agree Strongly Agree Agr</c:v>
                </c:pt>
              </c:strCache>
            </c:strRef>
          </c:tx>
          <c:explosion val="25"/>
          <c:dLbls>
            <c:showPercent val="1"/>
          </c:dLbls>
          <c:cat>
            <c:strRef>
              <c:f>' Dr. Sarita Swamy'!$F$126:$F$130</c:f>
              <c:strCache>
                <c:ptCount val="5"/>
                <c:pt idx="0">
                  <c:v>Strongly Agree</c:v>
                </c:pt>
                <c:pt idx="1">
                  <c:v>Agree</c:v>
                </c:pt>
                <c:pt idx="2">
                  <c:v>Not Agree &amp; Not Disagree</c:v>
                </c:pt>
                <c:pt idx="3">
                  <c:v>Disagree</c:v>
                </c:pt>
                <c:pt idx="4">
                  <c:v>Strongly Disagree</c:v>
                </c:pt>
              </c:strCache>
            </c:strRef>
          </c:cat>
          <c:val>
            <c:numRef>
              <c:f>' Dr. Sarita Swamy'!$J$126:$J$130</c:f>
              <c:numCache>
                <c:formatCode>General</c:formatCode>
                <c:ptCount val="5"/>
                <c:pt idx="0">
                  <c:v>3</c:v>
                </c:pt>
                <c:pt idx="1">
                  <c:v>17</c:v>
                </c:pt>
                <c:pt idx="2">
                  <c:v>2</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169.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Sarita Swamy'!$K$102:$K$125</c:f>
              <c:strCache>
                <c:ptCount val="1"/>
                <c:pt idx="0">
                  <c:v>5. शिक्षक ने विषय के प्रति रूचि जागृत की , क्या आप इस बात से सहमत हैं?  
Do you agree that teacher aroused interest in the subject ?
 Agree Agree Agree Agree Strongly Agree Agree Agree Disagree Agree Agree Strongly Agree Agree Agree Agree Agree Agree Agre</c:v>
                </c:pt>
              </c:strCache>
            </c:strRef>
          </c:tx>
          <c:explosion val="25"/>
          <c:dLbls>
            <c:showPercent val="1"/>
          </c:dLbls>
          <c:cat>
            <c:strRef>
              <c:f>' Dr. Sarita Swamy'!$F$126:$F$130</c:f>
              <c:strCache>
                <c:ptCount val="5"/>
                <c:pt idx="0">
                  <c:v>Strongly Agree</c:v>
                </c:pt>
                <c:pt idx="1">
                  <c:v>Agree</c:v>
                </c:pt>
                <c:pt idx="2">
                  <c:v>Not Agree &amp; Not Disagree</c:v>
                </c:pt>
                <c:pt idx="3">
                  <c:v>Disagree</c:v>
                </c:pt>
                <c:pt idx="4">
                  <c:v>Strongly Disagree</c:v>
                </c:pt>
              </c:strCache>
            </c:strRef>
          </c:cat>
          <c:val>
            <c:numRef>
              <c:f>' Dr. Sarita Swamy'!$K$126:$K$130</c:f>
              <c:numCache>
                <c:formatCode>General</c:formatCode>
                <c:ptCount val="5"/>
                <c:pt idx="0">
                  <c:v>2</c:v>
                </c:pt>
                <c:pt idx="1">
                  <c:v>20</c:v>
                </c:pt>
                <c:pt idx="2">
                  <c:v>0</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Kavita Singh'!$L$47:$L$56</c:f>
              <c:strCache>
                <c:ptCount val="1"/>
                <c:pt idx="0">
                  <c:v>6.  समय पर पाठ्यक्रम पूर्ण हुआ, क्या आप इस बात से सहमत हैं? 
Do you agree that the syllabus was completed on time  ?
 Agree Strongly Agree Agree Disagree Agree Agree Agree Agree Strongly Agree</c:v>
                </c:pt>
              </c:strCache>
            </c:strRef>
          </c:tx>
          <c:explosion val="25"/>
          <c:dLbls>
            <c:showPercent val="1"/>
          </c:dLbls>
          <c:cat>
            <c:strRef>
              <c:f>' Dr. Kavita Singh'!$F$57:$F$61</c:f>
              <c:strCache>
                <c:ptCount val="5"/>
                <c:pt idx="0">
                  <c:v>Strongly Agree</c:v>
                </c:pt>
                <c:pt idx="1">
                  <c:v>Agree</c:v>
                </c:pt>
                <c:pt idx="2">
                  <c:v>Not Agree &amp; Not Disagree</c:v>
                </c:pt>
                <c:pt idx="3">
                  <c:v>Disagree</c:v>
                </c:pt>
                <c:pt idx="4">
                  <c:v>Strongly Disagree</c:v>
                </c:pt>
              </c:strCache>
            </c:strRef>
          </c:cat>
          <c:val>
            <c:numRef>
              <c:f>' Dr. Kavita Singh'!$L$57:$L$61</c:f>
              <c:numCache>
                <c:formatCode>General</c:formatCode>
                <c:ptCount val="5"/>
                <c:pt idx="0">
                  <c:v>2</c:v>
                </c:pt>
                <c:pt idx="1">
                  <c:v>6</c:v>
                </c:pt>
                <c:pt idx="2">
                  <c:v>0</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533" l="0.70000000000000062" r="0.70000000000000062" t="0.75000000000000533" header="0.30000000000000032" footer="0.30000000000000032"/>
    <c:pageSetup/>
  </c:printSettings>
</c:chartSpace>
</file>

<file path=xl/charts/chart170.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Sarita Swamy'!$L$102:$L$125</c:f>
              <c:strCache>
                <c:ptCount val="1"/>
                <c:pt idx="0">
                  <c:v>6.  समय पर पाठ्यक्रम पूर्ण हुआ, क्या आप इस बात से सहमत हैं? 
Do you agree that the syllabus was completed on time  ?
 Agree Agree Strongly Agree Strongly Agree Agree Agree Agree Agree Agree Disagree Strongly Agree Agree Agree Agree Agree Agree Not Agree &amp;</c:v>
                </c:pt>
              </c:strCache>
            </c:strRef>
          </c:tx>
          <c:explosion val="25"/>
          <c:dLbls>
            <c:showPercent val="1"/>
          </c:dLbls>
          <c:cat>
            <c:strRef>
              <c:f>' Dr. Sarita Swamy'!$F$126:$F$130</c:f>
              <c:strCache>
                <c:ptCount val="5"/>
                <c:pt idx="0">
                  <c:v>Strongly Agree</c:v>
                </c:pt>
                <c:pt idx="1">
                  <c:v>Agree</c:v>
                </c:pt>
                <c:pt idx="2">
                  <c:v>Not Agree &amp; Not Disagree</c:v>
                </c:pt>
                <c:pt idx="3">
                  <c:v>Disagree</c:v>
                </c:pt>
                <c:pt idx="4">
                  <c:v>Strongly Disagree</c:v>
                </c:pt>
              </c:strCache>
            </c:strRef>
          </c:cat>
          <c:val>
            <c:numRef>
              <c:f>' Dr. Sarita Swamy'!$L$126:$L$130</c:f>
              <c:numCache>
                <c:formatCode>General</c:formatCode>
                <c:ptCount val="5"/>
                <c:pt idx="0">
                  <c:v>4</c:v>
                </c:pt>
                <c:pt idx="1">
                  <c:v>17</c:v>
                </c:pt>
                <c:pt idx="2">
                  <c:v>1</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171.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Sarita Swamy'!$M$102:$M$125</c:f>
              <c:strCache>
                <c:ptCount val="1"/>
                <c:pt idx="0">
                  <c:v>7. शिक्षक समयनिष्ट है एवं नियमित व्याख्यान देते है, क्या आप इस बात से सहमत हैं? 
The teachers are punctual and give regular lectures. Do you agree with this ?
 Agree Agree Agree Agree Strongly Agree Agree Strongly Agree Disagree Agree Agree Agree Agree Ag</c:v>
                </c:pt>
              </c:strCache>
            </c:strRef>
          </c:tx>
          <c:explosion val="25"/>
          <c:dLbls>
            <c:showPercent val="1"/>
          </c:dLbls>
          <c:cat>
            <c:strRef>
              <c:f>' Dr. Sarita Swamy'!$F$126:$F$130</c:f>
              <c:strCache>
                <c:ptCount val="5"/>
                <c:pt idx="0">
                  <c:v>Strongly Agree</c:v>
                </c:pt>
                <c:pt idx="1">
                  <c:v>Agree</c:v>
                </c:pt>
                <c:pt idx="2">
                  <c:v>Not Agree &amp; Not Disagree</c:v>
                </c:pt>
                <c:pt idx="3">
                  <c:v>Disagree</c:v>
                </c:pt>
                <c:pt idx="4">
                  <c:v>Strongly Disagree</c:v>
                </c:pt>
              </c:strCache>
            </c:strRef>
          </c:cat>
          <c:val>
            <c:numRef>
              <c:f>' Dr. Sarita Swamy'!$M$126:$M$130</c:f>
              <c:numCache>
                <c:formatCode>General</c:formatCode>
                <c:ptCount val="5"/>
                <c:pt idx="0">
                  <c:v>2</c:v>
                </c:pt>
                <c:pt idx="1">
                  <c:v>19</c:v>
                </c:pt>
                <c:pt idx="2">
                  <c:v>0</c:v>
                </c:pt>
                <c:pt idx="3">
                  <c:v>2</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22" l="0.70000000000000062" r="0.70000000000000062" t="0.75000000000000122" header="0.30000000000000032" footer="0.30000000000000032"/>
    <c:pageSetup/>
  </c:printSettings>
</c:chartSpace>
</file>

<file path=xl/charts/chart172.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Sarita Swamy'!$N$102:$N$125</c:f>
              <c:strCache>
                <c:ptCount val="1"/>
                <c:pt idx="0">
                  <c:v>8. शिक्षक का सम्प्रेषण सुस्पष्ठ है ,क्या आप इस बात से सहमत हैं ?
Teacher's communication is clear. Do you agree with this ? 
 Agree Agree Agree Agree Agree Agree Agree Strongly Agree Agree Agree Agree Agree Agree Agree Agree Agree Not Agree &amp; Not Disagree</c:v>
                </c:pt>
              </c:strCache>
            </c:strRef>
          </c:tx>
          <c:explosion val="25"/>
          <c:dLbls>
            <c:showPercent val="1"/>
          </c:dLbls>
          <c:cat>
            <c:strRef>
              <c:f>' Dr. Sarita Swamy'!$F$126:$F$130</c:f>
              <c:strCache>
                <c:ptCount val="5"/>
                <c:pt idx="0">
                  <c:v>Strongly Agree</c:v>
                </c:pt>
                <c:pt idx="1">
                  <c:v>Agree</c:v>
                </c:pt>
                <c:pt idx="2">
                  <c:v>Not Agree &amp; Not Disagree</c:v>
                </c:pt>
                <c:pt idx="3">
                  <c:v>Disagree</c:v>
                </c:pt>
                <c:pt idx="4">
                  <c:v>Strongly Disagree</c:v>
                </c:pt>
              </c:strCache>
            </c:strRef>
          </c:cat>
          <c:val>
            <c:numRef>
              <c:f>' Dr. Sarita Swamy'!$N$126:$N$130</c:f>
              <c:numCache>
                <c:formatCode>General</c:formatCode>
                <c:ptCount val="5"/>
                <c:pt idx="0">
                  <c:v>1</c:v>
                </c:pt>
                <c:pt idx="1">
                  <c:v>21</c:v>
                </c:pt>
                <c:pt idx="2">
                  <c:v>1</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173.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Sarita Swamy'!$O$102:$O$125</c:f>
              <c:strCache>
                <c:ptCount val="1"/>
                <c:pt idx="0">
                  <c:v>9. शिक्षक ने शिक्षण के दौरान आधुनिक तकनीक पावर पॉइन्ट का प्रयोग किया, क्या आप इस बात से सहमत हैं? 
Teacher used modern technology power point during teaching. Do you agree with this ?
 Agree Agree Strongly Agree Strongly Agree Agree Agree Agree Strongly D</c:v>
                </c:pt>
              </c:strCache>
            </c:strRef>
          </c:tx>
          <c:explosion val="25"/>
          <c:dLbls>
            <c:showPercent val="1"/>
          </c:dLbls>
          <c:cat>
            <c:strRef>
              <c:f>' Dr. Sarita Swamy'!$F$126:$F$130</c:f>
              <c:strCache>
                <c:ptCount val="5"/>
                <c:pt idx="0">
                  <c:v>Strongly Agree</c:v>
                </c:pt>
                <c:pt idx="1">
                  <c:v>Agree</c:v>
                </c:pt>
                <c:pt idx="2">
                  <c:v>Not Agree &amp; Not Disagree</c:v>
                </c:pt>
                <c:pt idx="3">
                  <c:v>Disagree</c:v>
                </c:pt>
                <c:pt idx="4">
                  <c:v>Strongly Disagree</c:v>
                </c:pt>
              </c:strCache>
            </c:strRef>
          </c:cat>
          <c:val>
            <c:numRef>
              <c:f>' Dr. Sarita Swamy'!$O$126:$O$130</c:f>
              <c:numCache>
                <c:formatCode>General</c:formatCode>
                <c:ptCount val="5"/>
                <c:pt idx="0">
                  <c:v>2</c:v>
                </c:pt>
                <c:pt idx="1">
                  <c:v>16</c:v>
                </c:pt>
                <c:pt idx="2">
                  <c:v>2</c:v>
                </c:pt>
                <c:pt idx="3">
                  <c:v>2</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174.xml><?xml version="1.0" encoding="utf-8"?>
<c:chartSpace xmlns:c="http://schemas.openxmlformats.org/drawingml/2006/chart" xmlns:a="http://schemas.openxmlformats.org/drawingml/2006/main" xmlns:r="http://schemas.openxmlformats.org/officeDocument/2006/relationships">
  <c:lang val="en-US"/>
  <c:chart>
    <c:title>
      <c:layout/>
    </c:title>
    <c:view3D>
      <c:rotX val="30"/>
      <c:perspective val="30"/>
    </c:view3D>
    <c:plotArea>
      <c:layout/>
      <c:pie3DChart>
        <c:varyColors val="1"/>
        <c:ser>
          <c:idx val="0"/>
          <c:order val="0"/>
          <c:tx>
            <c:strRef>
              <c:f>' Dr. Sarita Swamy'!$P$102</c:f>
              <c:strCache>
                <c:ptCount val="1"/>
                <c:pt idx="0">
                  <c:v>10. विषय अवधारणा पर शिक्षक का ज्ञान
Teacher's knowledge on subject concept?
</c:v>
                </c:pt>
              </c:strCache>
            </c:strRef>
          </c:tx>
          <c:explosion val="25"/>
          <c:dLbls>
            <c:showPercent val="1"/>
          </c:dLbls>
          <c:val>
            <c:numRef>
              <c:f>' Dr. Sarita Swamy'!$P$126:$P$130</c:f>
              <c:numCache>
                <c:formatCode>General</c:formatCode>
                <c:ptCount val="5"/>
                <c:pt idx="0">
                  <c:v>4</c:v>
                </c:pt>
                <c:pt idx="1">
                  <c:v>12</c:v>
                </c:pt>
                <c:pt idx="2">
                  <c:v>3</c:v>
                </c:pt>
                <c:pt idx="3">
                  <c:v>1</c:v>
                </c:pt>
                <c:pt idx="4">
                  <c:v>3</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175.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Sarita Swamy'!$Q$102</c:f>
              <c:strCache>
                <c:ptCount val="1"/>
                <c:pt idx="0">
                  <c:v>11. अपने शिक्षक से संतुष्टि का स्तर बताइये
Indicate you level of satisfaction with your teacher.
</c:v>
                </c:pt>
              </c:strCache>
            </c:strRef>
          </c:tx>
          <c:explosion val="25"/>
          <c:dLbls>
            <c:showPercent val="1"/>
          </c:dLbls>
          <c:val>
            <c:numRef>
              <c:f>' Dr. Sarita Swamy'!$Q$126:$Q$130</c:f>
              <c:numCache>
                <c:formatCode>General</c:formatCode>
                <c:ptCount val="5"/>
                <c:pt idx="0">
                  <c:v>7</c:v>
                </c:pt>
                <c:pt idx="1">
                  <c:v>9</c:v>
                </c:pt>
                <c:pt idx="2">
                  <c:v>6</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33" l="0.70000000000000062" r="0.70000000000000062" t="0.75000000000000233" header="0.30000000000000032" footer="0.30000000000000032"/>
    <c:pageSetup/>
  </c:printSettings>
</c:chartSpace>
</file>

<file path=xl/charts/chart176.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Sarita Swamy'!$G$102:$G$125</c:f>
              <c:strCache>
                <c:ptCount val="1"/>
                <c:pt idx="0">
                  <c:v>1. व्याख्यान से रूचि में वृद्धि हुई, आप इस बात से सहमत हैं?
Do you agree that lecture? Increased interest?
 Agree Agree Agree Agree Agree Agree Agree Strongly Disagree Agree Not Agree &amp; Not Disagree Agree Agree Agree Agree Agree Agree Strongly Agree Agree</c:v>
                </c:pt>
              </c:strCache>
            </c:strRef>
          </c:tx>
          <c:explosion val="25"/>
          <c:dLbls>
            <c:showPercent val="1"/>
          </c:dLbls>
          <c:cat>
            <c:strRef>
              <c:f>' Dr. Sarita Swamy'!$F$126:$F$130</c:f>
              <c:strCache>
                <c:ptCount val="5"/>
                <c:pt idx="0">
                  <c:v>Strongly Agree</c:v>
                </c:pt>
                <c:pt idx="1">
                  <c:v>Agree</c:v>
                </c:pt>
                <c:pt idx="2">
                  <c:v>Not Agree &amp; Not Disagree</c:v>
                </c:pt>
                <c:pt idx="3">
                  <c:v>Disagree</c:v>
                </c:pt>
                <c:pt idx="4">
                  <c:v>Strongly Disagree</c:v>
                </c:pt>
              </c:strCache>
            </c:strRef>
          </c:cat>
          <c:val>
            <c:numRef>
              <c:f>' Dr. Sarita Swamy'!$G$126:$G$130</c:f>
              <c:numCache>
                <c:formatCode>General</c:formatCode>
                <c:ptCount val="5"/>
                <c:pt idx="0">
                  <c:v>1</c:v>
                </c:pt>
                <c:pt idx="1">
                  <c:v>20</c:v>
                </c:pt>
                <c:pt idx="2">
                  <c:v>1</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55" l="0.70000000000000062" r="0.70000000000000062" t="0.75000000000000255" header="0.30000000000000032" footer="0.30000000000000032"/>
    <c:pageSetup/>
  </c:printSettings>
</c:chartSpace>
</file>

<file path=xl/charts/chart177.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'Mohan Lal'!$H$1:$H$3</c:f>
              <c:strCache>
                <c:ptCount val="1"/>
                <c:pt idx="0">
                  <c:v>2. शिक्षण जानकारी से परिपूर्ण था क्या आप इस बात से सहमत हैं?
The teaching was full of information. Do you agree with this?
 Agree Agree</c:v>
                </c:pt>
              </c:strCache>
            </c:strRef>
          </c:tx>
          <c:explosion val="25"/>
          <c:dLbls>
            <c:showPercent val="1"/>
          </c:dLbls>
          <c:cat>
            <c:strRef>
              <c:f>'Mohan Lal'!$F$4:$F$8</c:f>
              <c:strCache>
                <c:ptCount val="5"/>
                <c:pt idx="0">
                  <c:v>Strongly Agree</c:v>
                </c:pt>
                <c:pt idx="1">
                  <c:v>Agree</c:v>
                </c:pt>
                <c:pt idx="2">
                  <c:v>Not Agree &amp; Not Disagree</c:v>
                </c:pt>
                <c:pt idx="3">
                  <c:v>Disagree</c:v>
                </c:pt>
                <c:pt idx="4">
                  <c:v>Strongly Disagree</c:v>
                </c:pt>
              </c:strCache>
            </c:strRef>
          </c:cat>
          <c:val>
            <c:numRef>
              <c:f>'Mohan Lal'!$H$4:$H$8</c:f>
              <c:numCache>
                <c:formatCode>General</c:formatCode>
                <c:ptCount val="5"/>
                <c:pt idx="0">
                  <c:v>0</c:v>
                </c:pt>
                <c:pt idx="1">
                  <c:v>2</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 l="0.70000000000000062" r="0.70000000000000062" t="0.750000000000001" header="0.30000000000000032" footer="0.30000000000000032"/>
    <c:pageSetup/>
  </c:printSettings>
</c:chartSpace>
</file>

<file path=xl/charts/chart178.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'Mohan Lal'!$K$1:$K$3</c:f>
              <c:strCache>
                <c:ptCount val="1"/>
                <c:pt idx="0">
                  <c:v>5. शिक्षक ने विषय के प्रति रूचि जागृत की , क्या आप इस बात से सहमत हैं?  
Do you agree that teacher aroused interest in the subject ?
 Agree Agree</c:v>
                </c:pt>
              </c:strCache>
            </c:strRef>
          </c:tx>
          <c:explosion val="25"/>
          <c:dLbls>
            <c:showPercent val="1"/>
          </c:dLbls>
          <c:cat>
            <c:strRef>
              <c:f>'Mohan Lal'!$F$4:$F$8</c:f>
              <c:strCache>
                <c:ptCount val="5"/>
                <c:pt idx="0">
                  <c:v>Strongly Agree</c:v>
                </c:pt>
                <c:pt idx="1">
                  <c:v>Agree</c:v>
                </c:pt>
                <c:pt idx="2">
                  <c:v>Not Agree &amp; Not Disagree</c:v>
                </c:pt>
                <c:pt idx="3">
                  <c:v>Disagree</c:v>
                </c:pt>
                <c:pt idx="4">
                  <c:v>Strongly Disagree</c:v>
                </c:pt>
              </c:strCache>
            </c:strRef>
          </c:cat>
          <c:val>
            <c:numRef>
              <c:f>'Mohan Lal'!$K$4:$K$8</c:f>
              <c:numCache>
                <c:formatCode>General</c:formatCode>
                <c:ptCount val="5"/>
                <c:pt idx="0">
                  <c:v>0</c:v>
                </c:pt>
                <c:pt idx="1">
                  <c:v>2</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179.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'Mohan Lal'!$L$1:$L$3</c:f>
              <c:strCache>
                <c:ptCount val="1"/>
                <c:pt idx="0">
                  <c:v>6.  समय पर पाठ्यक्रम पूर्ण हुआ, क्या आप इस बात से सहमत हैं? 
Do you agree that the syllabus was completed on time  ?
 Agree Agree</c:v>
                </c:pt>
              </c:strCache>
            </c:strRef>
          </c:tx>
          <c:explosion val="25"/>
          <c:dLbls>
            <c:showPercent val="1"/>
          </c:dLbls>
          <c:cat>
            <c:strRef>
              <c:f>'Mohan Lal'!$F$4:$F$8</c:f>
              <c:strCache>
                <c:ptCount val="5"/>
                <c:pt idx="0">
                  <c:v>Strongly Agree</c:v>
                </c:pt>
                <c:pt idx="1">
                  <c:v>Agree</c:v>
                </c:pt>
                <c:pt idx="2">
                  <c:v>Not Agree &amp; Not Disagree</c:v>
                </c:pt>
                <c:pt idx="3">
                  <c:v>Disagree</c:v>
                </c:pt>
                <c:pt idx="4">
                  <c:v>Strongly Disagree</c:v>
                </c:pt>
              </c:strCache>
            </c:strRef>
          </c:cat>
          <c:val>
            <c:numRef>
              <c:f>'Mohan Lal'!$L$4:$L$8</c:f>
              <c:numCache>
                <c:formatCode>General</c:formatCode>
                <c:ptCount val="5"/>
                <c:pt idx="0">
                  <c:v>0</c:v>
                </c:pt>
                <c:pt idx="1">
                  <c:v>2</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Kavita Singh'!$M$47:$M$56</c:f>
              <c:strCache>
                <c:ptCount val="1"/>
                <c:pt idx="0">
                  <c:v>7. शिक्षक समयनिष्ट है एवं नियमित व्याख्यान देते है, क्या आप इस बात से सहमत हैं? 
The teachers are punctual and give regular lectures. Do you agree with this ?
 Agree Strongly Agree Agree Agree Agree Agree Agree Agree Strongly Agree</c:v>
                </c:pt>
              </c:strCache>
            </c:strRef>
          </c:tx>
          <c:explosion val="25"/>
          <c:dLbls>
            <c:showPercent val="1"/>
          </c:dLbls>
          <c:cat>
            <c:strRef>
              <c:f>' Dr. Kavita Singh'!$F$57:$F$61</c:f>
              <c:strCache>
                <c:ptCount val="5"/>
                <c:pt idx="0">
                  <c:v>Strongly Agree</c:v>
                </c:pt>
                <c:pt idx="1">
                  <c:v>Agree</c:v>
                </c:pt>
                <c:pt idx="2">
                  <c:v>Not Agree &amp; Not Disagree</c:v>
                </c:pt>
                <c:pt idx="3">
                  <c:v>Disagree</c:v>
                </c:pt>
                <c:pt idx="4">
                  <c:v>Strongly Disagree</c:v>
                </c:pt>
              </c:strCache>
            </c:strRef>
          </c:cat>
          <c:val>
            <c:numRef>
              <c:f>' Dr. Kavita Singh'!$M$57:$M$61</c:f>
              <c:numCache>
                <c:formatCode>General</c:formatCode>
                <c:ptCount val="5"/>
                <c:pt idx="0">
                  <c:v>2</c:v>
                </c:pt>
                <c:pt idx="1">
                  <c:v>7</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533" l="0.70000000000000062" r="0.70000000000000062" t="0.75000000000000533" header="0.30000000000000032" footer="0.30000000000000032"/>
    <c:pageSetup/>
  </c:printSettings>
</c:chartSpace>
</file>

<file path=xl/charts/chart180.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'Mohan Lal'!$M$1:$M$3</c:f>
              <c:strCache>
                <c:ptCount val="1"/>
                <c:pt idx="0">
                  <c:v>7. शिक्षक समयनिष्ट है एवं नियमित व्याख्यान देते है, क्या आप इस बात से सहमत हैं? 
The teachers are punctual and give regular lectures. Do you agree with this ?
 Agree Agree</c:v>
                </c:pt>
              </c:strCache>
            </c:strRef>
          </c:tx>
          <c:explosion val="25"/>
          <c:dLbls>
            <c:showPercent val="1"/>
          </c:dLbls>
          <c:cat>
            <c:strRef>
              <c:f>'Mohan Lal'!$F$4:$F$8</c:f>
              <c:strCache>
                <c:ptCount val="5"/>
                <c:pt idx="0">
                  <c:v>Strongly Agree</c:v>
                </c:pt>
                <c:pt idx="1">
                  <c:v>Agree</c:v>
                </c:pt>
                <c:pt idx="2">
                  <c:v>Not Agree &amp; Not Disagree</c:v>
                </c:pt>
                <c:pt idx="3">
                  <c:v>Disagree</c:v>
                </c:pt>
                <c:pt idx="4">
                  <c:v>Strongly Disagree</c:v>
                </c:pt>
              </c:strCache>
            </c:strRef>
          </c:cat>
          <c:val>
            <c:numRef>
              <c:f>'Mohan Lal'!$M$4:$M$8</c:f>
              <c:numCache>
                <c:formatCode>General</c:formatCode>
                <c:ptCount val="5"/>
                <c:pt idx="0">
                  <c:v>0</c:v>
                </c:pt>
                <c:pt idx="1">
                  <c:v>2</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22" l="0.70000000000000062" r="0.70000000000000062" t="0.75000000000000122" header="0.30000000000000032" footer="0.30000000000000032"/>
    <c:pageSetup/>
  </c:printSettings>
</c:chartSpace>
</file>

<file path=xl/charts/chart181.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'Mohan Lal'!$N$1:$N$3</c:f>
              <c:strCache>
                <c:ptCount val="1"/>
                <c:pt idx="0">
                  <c:v>8. शिक्षक का सम्प्रेषण सुस्पष्ठ है ,क्या आप इस बात से सहमत हैं ?
Teacher's communication is clear. Do you agree with this ? 
 Agree Agree</c:v>
                </c:pt>
              </c:strCache>
            </c:strRef>
          </c:tx>
          <c:explosion val="25"/>
          <c:dLbls>
            <c:showPercent val="1"/>
          </c:dLbls>
          <c:cat>
            <c:strRef>
              <c:f>'Mohan Lal'!$F$4:$F$8</c:f>
              <c:strCache>
                <c:ptCount val="5"/>
                <c:pt idx="0">
                  <c:v>Strongly Agree</c:v>
                </c:pt>
                <c:pt idx="1">
                  <c:v>Agree</c:v>
                </c:pt>
                <c:pt idx="2">
                  <c:v>Not Agree &amp; Not Disagree</c:v>
                </c:pt>
                <c:pt idx="3">
                  <c:v>Disagree</c:v>
                </c:pt>
                <c:pt idx="4">
                  <c:v>Strongly Disagree</c:v>
                </c:pt>
              </c:strCache>
            </c:strRef>
          </c:cat>
          <c:val>
            <c:numRef>
              <c:f>'Mohan Lal'!$N$4:$N$8</c:f>
              <c:numCache>
                <c:formatCode>General</c:formatCode>
                <c:ptCount val="5"/>
                <c:pt idx="0">
                  <c:v>0</c:v>
                </c:pt>
                <c:pt idx="1">
                  <c:v>2</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182.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'Mohan Lal'!$O$1:$O$3</c:f>
              <c:strCache>
                <c:ptCount val="1"/>
                <c:pt idx="0">
                  <c:v>9. शिक्षक ने शिक्षण के दौरान आधुनिक तकनीक पावर पॉइन्ट का प्रयोग किया, क्या आप इस बात से सहमत हैं? 
Teacher used modern technology power point during teaching. Do you agree with this ?
 Agree Agree</c:v>
                </c:pt>
              </c:strCache>
            </c:strRef>
          </c:tx>
          <c:explosion val="25"/>
          <c:dLbls>
            <c:showPercent val="1"/>
          </c:dLbls>
          <c:cat>
            <c:strRef>
              <c:f>'Mohan Lal'!$F$4:$F$8</c:f>
              <c:strCache>
                <c:ptCount val="5"/>
                <c:pt idx="0">
                  <c:v>Strongly Agree</c:v>
                </c:pt>
                <c:pt idx="1">
                  <c:v>Agree</c:v>
                </c:pt>
                <c:pt idx="2">
                  <c:v>Not Agree &amp; Not Disagree</c:v>
                </c:pt>
                <c:pt idx="3">
                  <c:v>Disagree</c:v>
                </c:pt>
                <c:pt idx="4">
                  <c:v>Strongly Disagree</c:v>
                </c:pt>
              </c:strCache>
            </c:strRef>
          </c:cat>
          <c:val>
            <c:numRef>
              <c:f>'Mohan Lal'!$O$4:$O$8</c:f>
              <c:numCache>
                <c:formatCode>General</c:formatCode>
                <c:ptCount val="5"/>
                <c:pt idx="0">
                  <c:v>0</c:v>
                </c:pt>
                <c:pt idx="1">
                  <c:v>2</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183.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'Mohan Lal'!$P$1</c:f>
              <c:strCache>
                <c:ptCount val="1"/>
                <c:pt idx="0">
                  <c:v>10. विषय अवधारणा पर शिक्षक का ज्ञान
Teacher's knowledge on subject concept?
</c:v>
                </c:pt>
              </c:strCache>
            </c:strRef>
          </c:tx>
          <c:explosion val="25"/>
          <c:dLbls>
            <c:showPercent val="1"/>
          </c:dLbls>
          <c:val>
            <c:numRef>
              <c:f>'Mohan Lal'!$P$4:$P$8</c:f>
              <c:numCache>
                <c:formatCode>General</c:formatCode>
                <c:ptCount val="5"/>
                <c:pt idx="0">
                  <c:v>1</c:v>
                </c:pt>
                <c:pt idx="1">
                  <c:v>1</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184.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'Mohan Lal'!$Q$1</c:f>
              <c:strCache>
                <c:ptCount val="1"/>
                <c:pt idx="0">
                  <c:v>11. अपने शिक्षक से संतुष्टि का स्तर बताइये
Indicate you level of satisfaction with your teacher.
</c:v>
                </c:pt>
              </c:strCache>
            </c:strRef>
          </c:tx>
          <c:explosion val="25"/>
          <c:dLbls>
            <c:showPercent val="1"/>
          </c:dLbls>
          <c:val>
            <c:numRef>
              <c:f>'Mohan Lal'!$Q$4:$Q$8</c:f>
              <c:numCache>
                <c:formatCode>General</c:formatCode>
                <c:ptCount val="5"/>
                <c:pt idx="0">
                  <c:v>0</c:v>
                </c:pt>
                <c:pt idx="1">
                  <c:v>2</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33" l="0.70000000000000062" r="0.70000000000000062" t="0.75000000000000233" header="0.30000000000000032" footer="0.30000000000000032"/>
    <c:pageSetup/>
  </c:printSettings>
</c:chartSpace>
</file>

<file path=xl/charts/chart185.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'Mohan Lal'!$G$1:$G$3</c:f>
              <c:strCache>
                <c:ptCount val="1"/>
                <c:pt idx="0">
                  <c:v>1. व्याख्यान से रूचि में वृद्धि हुई, आप इस बात से सहमत हैं?
Do you agree that lecture? Increased interest?
 Agree Agree</c:v>
                </c:pt>
              </c:strCache>
            </c:strRef>
          </c:tx>
          <c:explosion val="25"/>
          <c:dLbls>
            <c:showPercent val="1"/>
          </c:dLbls>
          <c:cat>
            <c:strRef>
              <c:f>'Mohan Lal'!$F$4:$F$8</c:f>
              <c:strCache>
                <c:ptCount val="5"/>
                <c:pt idx="0">
                  <c:v>Strongly Agree</c:v>
                </c:pt>
                <c:pt idx="1">
                  <c:v>Agree</c:v>
                </c:pt>
                <c:pt idx="2">
                  <c:v>Not Agree &amp; Not Disagree</c:v>
                </c:pt>
                <c:pt idx="3">
                  <c:v>Disagree</c:v>
                </c:pt>
                <c:pt idx="4">
                  <c:v>Strongly Disagree</c:v>
                </c:pt>
              </c:strCache>
            </c:strRef>
          </c:cat>
          <c:val>
            <c:numRef>
              <c:f>'Mohan Lal'!$G$4:$G$8</c:f>
              <c:numCache>
                <c:formatCode>General</c:formatCode>
                <c:ptCount val="5"/>
                <c:pt idx="0">
                  <c:v>0</c:v>
                </c:pt>
                <c:pt idx="1">
                  <c:v>2</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55" l="0.70000000000000062" r="0.70000000000000062" t="0.75000000000000255" header="0.30000000000000032" footer="0.30000000000000032"/>
    <c:pageSetup/>
  </c:printSettings>
</c:chartSpace>
</file>

<file path=xl/charts/chart186.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'Mohan Lal'!$H$43:$H$50</c:f>
              <c:strCache>
                <c:ptCount val="1"/>
                <c:pt idx="0">
                  <c:v>2. शिक्षण जानकारी से परिपूर्ण था क्या आप इस बात से सहमत हैं?
The teaching was full of information. Do you agree with this?
 Disagree Strongly Disagree Agree Agree Agree Agree Agree</c:v>
                </c:pt>
              </c:strCache>
            </c:strRef>
          </c:tx>
          <c:explosion val="25"/>
          <c:dLbls>
            <c:showPercent val="1"/>
          </c:dLbls>
          <c:cat>
            <c:strRef>
              <c:f>'Mohan Lal'!$F$51:$F$55</c:f>
              <c:strCache>
                <c:ptCount val="5"/>
                <c:pt idx="0">
                  <c:v>Strongly Agree</c:v>
                </c:pt>
                <c:pt idx="1">
                  <c:v>Agree</c:v>
                </c:pt>
                <c:pt idx="2">
                  <c:v>Not Agree &amp; Not Disagree</c:v>
                </c:pt>
                <c:pt idx="3">
                  <c:v>Disagree</c:v>
                </c:pt>
                <c:pt idx="4">
                  <c:v>Strongly Disagree</c:v>
                </c:pt>
              </c:strCache>
            </c:strRef>
          </c:cat>
          <c:val>
            <c:numRef>
              <c:f>'Mohan Lal'!$H$51:$H$55</c:f>
              <c:numCache>
                <c:formatCode>General</c:formatCode>
                <c:ptCount val="5"/>
                <c:pt idx="0">
                  <c:v>0</c:v>
                </c:pt>
                <c:pt idx="1">
                  <c:v>5</c:v>
                </c:pt>
                <c:pt idx="2">
                  <c:v>0</c:v>
                </c:pt>
                <c:pt idx="3">
                  <c:v>1</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 l="0.70000000000000062" r="0.70000000000000062" t="0.750000000000001" header="0.30000000000000032" footer="0.30000000000000032"/>
    <c:pageSetup/>
  </c:printSettings>
</c:chartSpace>
</file>

<file path=xl/charts/chart187.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'Mohan Lal'!$I$43:$I$50</c:f>
              <c:strCache>
                <c:ptCount val="1"/>
                <c:pt idx="0">
                  <c:v>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Agree Strongly Disagree Agree Ag</c:v>
                </c:pt>
              </c:strCache>
            </c:strRef>
          </c:tx>
          <c:explosion val="25"/>
          <c:dLbls>
            <c:showPercent val="1"/>
          </c:dLbls>
          <c:cat>
            <c:strRef>
              <c:f>'Mohan Lal'!$F$51:$F$55</c:f>
              <c:strCache>
                <c:ptCount val="5"/>
                <c:pt idx="0">
                  <c:v>Strongly Agree</c:v>
                </c:pt>
                <c:pt idx="1">
                  <c:v>Agree</c:v>
                </c:pt>
                <c:pt idx="2">
                  <c:v>Not Agree &amp; Not Disagree</c:v>
                </c:pt>
                <c:pt idx="3">
                  <c:v>Disagree</c:v>
                </c:pt>
                <c:pt idx="4">
                  <c:v>Strongly Disagree</c:v>
                </c:pt>
              </c:strCache>
            </c:strRef>
          </c:cat>
          <c:val>
            <c:numRef>
              <c:f>'Mohan Lal'!$I$51:$I$55</c:f>
              <c:numCache>
                <c:formatCode>General</c:formatCode>
                <c:ptCount val="5"/>
                <c:pt idx="0">
                  <c:v>0</c:v>
                </c:pt>
                <c:pt idx="1">
                  <c:v>6</c:v>
                </c:pt>
                <c:pt idx="2">
                  <c:v>0</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44" l="0.70000000000000062" r="0.70000000000000062" t="0.75000000000000144" header="0.30000000000000032" footer="0.30000000000000032"/>
    <c:pageSetup/>
  </c:printSettings>
</c:chartSpace>
</file>

<file path=xl/charts/chart188.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'Mohan Lal'!$J$43:$J$50</c:f>
              <c:strCache>
                <c:ptCount val="1"/>
                <c:pt idx="0">
                  <c:v>4. शिक्षक विद्यार्थियों के द्वारा पूछे गये प्रश्नो का समाधान करने हेतु तत्पर  रहते है क्या आप इस बात से सहमत हैं? 
 Teacher always ready to solve the questions asked by the students. Do you agree with this ? 
 Strongly Disagree Strongly Disagree Agree Agr</c:v>
                </c:pt>
              </c:strCache>
            </c:strRef>
          </c:tx>
          <c:explosion val="25"/>
          <c:dLbls>
            <c:showPercent val="1"/>
          </c:dLbls>
          <c:cat>
            <c:strRef>
              <c:f>'Mohan Lal'!$F$51:$F$55</c:f>
              <c:strCache>
                <c:ptCount val="5"/>
                <c:pt idx="0">
                  <c:v>Strongly Agree</c:v>
                </c:pt>
                <c:pt idx="1">
                  <c:v>Agree</c:v>
                </c:pt>
                <c:pt idx="2">
                  <c:v>Not Agree &amp; Not Disagree</c:v>
                </c:pt>
                <c:pt idx="3">
                  <c:v>Disagree</c:v>
                </c:pt>
                <c:pt idx="4">
                  <c:v>Strongly Disagree</c:v>
                </c:pt>
              </c:strCache>
            </c:strRef>
          </c:cat>
          <c:val>
            <c:numRef>
              <c:f>'Mohan Lal'!$J$51:$J$55</c:f>
              <c:numCache>
                <c:formatCode>General</c:formatCode>
                <c:ptCount val="5"/>
                <c:pt idx="0">
                  <c:v>0</c:v>
                </c:pt>
                <c:pt idx="1">
                  <c:v>5</c:v>
                </c:pt>
                <c:pt idx="2">
                  <c:v>0</c:v>
                </c:pt>
                <c:pt idx="3">
                  <c:v>0</c:v>
                </c:pt>
                <c:pt idx="4">
                  <c:v>2</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189.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'Mohan Lal'!$K$43:$K$50</c:f>
              <c:strCache>
                <c:ptCount val="1"/>
                <c:pt idx="0">
                  <c:v>5. शिक्षक ने विषय के प्रति रूचि जागृत की , क्या आप इस बात से सहमत हैं?  
Do you agree that teacher aroused interest in the subject ?
 Strongly Agree Strongly Disagree Agree Agree Agree Agree Agree</c:v>
                </c:pt>
              </c:strCache>
            </c:strRef>
          </c:tx>
          <c:explosion val="25"/>
          <c:dLbls>
            <c:showPercent val="1"/>
          </c:dLbls>
          <c:cat>
            <c:strRef>
              <c:f>'Mohan Lal'!$F$51:$F$55</c:f>
              <c:strCache>
                <c:ptCount val="5"/>
                <c:pt idx="0">
                  <c:v>Strongly Agree</c:v>
                </c:pt>
                <c:pt idx="1">
                  <c:v>Agree</c:v>
                </c:pt>
                <c:pt idx="2">
                  <c:v>Not Agree &amp; Not Disagree</c:v>
                </c:pt>
                <c:pt idx="3">
                  <c:v>Disagree</c:v>
                </c:pt>
                <c:pt idx="4">
                  <c:v>Strongly Disagree</c:v>
                </c:pt>
              </c:strCache>
            </c:strRef>
          </c:cat>
          <c:val>
            <c:numRef>
              <c:f>'Mohan Lal'!$K$51:$K$55</c:f>
              <c:numCache>
                <c:formatCode>General</c:formatCode>
                <c:ptCount val="5"/>
                <c:pt idx="0">
                  <c:v>1</c:v>
                </c:pt>
                <c:pt idx="1">
                  <c:v>5</c:v>
                </c:pt>
                <c:pt idx="2">
                  <c:v>0</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Kavita Singh'!$N$47:$N$56</c:f>
              <c:strCache>
                <c:ptCount val="1"/>
                <c:pt idx="0">
                  <c:v>8. शिक्षक का सम्प्रेषण सुस्पष्ठ है ,क्या आप इस बात से सहमत हैं ?
Teacher's communication is clear. Do you agree with this ? 
 Agree Agree Agree Agree Agree Agree Agree Agree Strongly Agree</c:v>
                </c:pt>
              </c:strCache>
            </c:strRef>
          </c:tx>
          <c:explosion val="25"/>
          <c:dLbls>
            <c:showPercent val="1"/>
          </c:dLbls>
          <c:cat>
            <c:strRef>
              <c:f>' Dr. Kavita Singh'!$F$57:$F$61</c:f>
              <c:strCache>
                <c:ptCount val="5"/>
                <c:pt idx="0">
                  <c:v>Strongly Agree</c:v>
                </c:pt>
                <c:pt idx="1">
                  <c:v>Agree</c:v>
                </c:pt>
                <c:pt idx="2">
                  <c:v>Not Agree &amp; Not Disagree</c:v>
                </c:pt>
                <c:pt idx="3">
                  <c:v>Disagree</c:v>
                </c:pt>
                <c:pt idx="4">
                  <c:v>Strongly Disagree</c:v>
                </c:pt>
              </c:strCache>
            </c:strRef>
          </c:cat>
          <c:val>
            <c:numRef>
              <c:f>' Dr. Kavita Singh'!$N$57:$N$61</c:f>
              <c:numCache>
                <c:formatCode>General</c:formatCode>
                <c:ptCount val="5"/>
                <c:pt idx="0">
                  <c:v>1</c:v>
                </c:pt>
                <c:pt idx="1">
                  <c:v>8</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533" l="0.70000000000000062" r="0.70000000000000062" t="0.75000000000000533" header="0.30000000000000032" footer="0.30000000000000032"/>
    <c:pageSetup/>
  </c:printSettings>
</c:chartSpace>
</file>

<file path=xl/charts/chart190.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'Mohan Lal'!$L$43:$L$50</c:f>
              <c:strCache>
                <c:ptCount val="1"/>
                <c:pt idx="0">
                  <c:v>6.  समय पर पाठ्यक्रम पूर्ण हुआ, क्या आप इस बात से सहमत हैं? 
Do you agree that the syllabus was completed on time  ?
 Disagree Strongly Disagree Agree Agree Agree Agree Agree</c:v>
                </c:pt>
              </c:strCache>
            </c:strRef>
          </c:tx>
          <c:explosion val="25"/>
          <c:dLbls>
            <c:showPercent val="1"/>
          </c:dLbls>
          <c:cat>
            <c:strRef>
              <c:f>'Mohan Lal'!$F$51:$F$55</c:f>
              <c:strCache>
                <c:ptCount val="5"/>
                <c:pt idx="0">
                  <c:v>Strongly Agree</c:v>
                </c:pt>
                <c:pt idx="1">
                  <c:v>Agree</c:v>
                </c:pt>
                <c:pt idx="2">
                  <c:v>Not Agree &amp; Not Disagree</c:v>
                </c:pt>
                <c:pt idx="3">
                  <c:v>Disagree</c:v>
                </c:pt>
                <c:pt idx="4">
                  <c:v>Strongly Disagree</c:v>
                </c:pt>
              </c:strCache>
            </c:strRef>
          </c:cat>
          <c:val>
            <c:numRef>
              <c:f>'Mohan Lal'!$L$51:$L$55</c:f>
              <c:numCache>
                <c:formatCode>General</c:formatCode>
                <c:ptCount val="5"/>
                <c:pt idx="0">
                  <c:v>0</c:v>
                </c:pt>
                <c:pt idx="1">
                  <c:v>5</c:v>
                </c:pt>
                <c:pt idx="2">
                  <c:v>0</c:v>
                </c:pt>
                <c:pt idx="3">
                  <c:v>1</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191.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'Mohan Lal'!$M$43:$M$50</c:f>
              <c:strCache>
                <c:ptCount val="1"/>
                <c:pt idx="0">
                  <c:v>7. शिक्षक समयनिष्ट है एवं नियमित व्याख्यान देते है, क्या आप इस बात से सहमत हैं? 
The teachers are punctual and give regular lectures. Do you agree with this ?
 Strongly Agree Strongly Disagree Agree Agree Agree Agree Agree</c:v>
                </c:pt>
              </c:strCache>
            </c:strRef>
          </c:tx>
          <c:explosion val="25"/>
          <c:dLbls>
            <c:showPercent val="1"/>
          </c:dLbls>
          <c:cat>
            <c:strRef>
              <c:f>'Mohan Lal'!$F$51:$F$55</c:f>
              <c:strCache>
                <c:ptCount val="5"/>
                <c:pt idx="0">
                  <c:v>Strongly Agree</c:v>
                </c:pt>
                <c:pt idx="1">
                  <c:v>Agree</c:v>
                </c:pt>
                <c:pt idx="2">
                  <c:v>Not Agree &amp; Not Disagree</c:v>
                </c:pt>
                <c:pt idx="3">
                  <c:v>Disagree</c:v>
                </c:pt>
                <c:pt idx="4">
                  <c:v>Strongly Disagree</c:v>
                </c:pt>
              </c:strCache>
            </c:strRef>
          </c:cat>
          <c:val>
            <c:numRef>
              <c:f>'Mohan Lal'!$M$51:$M$55</c:f>
              <c:numCache>
                <c:formatCode>General</c:formatCode>
                <c:ptCount val="5"/>
                <c:pt idx="0">
                  <c:v>1</c:v>
                </c:pt>
                <c:pt idx="1">
                  <c:v>5</c:v>
                </c:pt>
                <c:pt idx="2">
                  <c:v>0</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22" l="0.70000000000000062" r="0.70000000000000062" t="0.75000000000000122" header="0.30000000000000032" footer="0.30000000000000032"/>
    <c:pageSetup/>
  </c:printSettings>
</c:chartSpace>
</file>

<file path=xl/charts/chart192.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'Mohan Lal'!$N$43:$N$50</c:f>
              <c:strCache>
                <c:ptCount val="1"/>
                <c:pt idx="0">
                  <c:v>8. शिक्षक का सम्प्रेषण सुस्पष्ठ है ,क्या आप इस बात से सहमत हैं ?
Teacher's communication is clear. Do you agree with this ? 
 Strongly Disagree Strongly Disagree Agree Agree Agree Agree Agree</c:v>
                </c:pt>
              </c:strCache>
            </c:strRef>
          </c:tx>
          <c:explosion val="25"/>
          <c:dLbls>
            <c:showPercent val="1"/>
          </c:dLbls>
          <c:cat>
            <c:strRef>
              <c:f>'Mohan Lal'!$F$51:$F$55</c:f>
              <c:strCache>
                <c:ptCount val="5"/>
                <c:pt idx="0">
                  <c:v>Strongly Agree</c:v>
                </c:pt>
                <c:pt idx="1">
                  <c:v>Agree</c:v>
                </c:pt>
                <c:pt idx="2">
                  <c:v>Not Agree &amp; Not Disagree</c:v>
                </c:pt>
                <c:pt idx="3">
                  <c:v>Disagree</c:v>
                </c:pt>
                <c:pt idx="4">
                  <c:v>Strongly Disagree</c:v>
                </c:pt>
              </c:strCache>
            </c:strRef>
          </c:cat>
          <c:val>
            <c:numRef>
              <c:f>'Mohan Lal'!$N$51:$N$55</c:f>
              <c:numCache>
                <c:formatCode>General</c:formatCode>
                <c:ptCount val="5"/>
                <c:pt idx="0">
                  <c:v>0</c:v>
                </c:pt>
                <c:pt idx="1">
                  <c:v>5</c:v>
                </c:pt>
                <c:pt idx="2">
                  <c:v>0</c:v>
                </c:pt>
                <c:pt idx="3">
                  <c:v>0</c:v>
                </c:pt>
                <c:pt idx="4">
                  <c:v>2</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193.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'Mohan Lal'!$O$43:$O$50</c:f>
              <c:strCache>
                <c:ptCount val="1"/>
                <c:pt idx="0">
                  <c:v>9. शिक्षक ने शिक्षण के दौरान आधुनिक तकनीक पावर पॉइन्ट का प्रयोग किया, क्या आप इस बात से सहमत हैं? 
Teacher used modern technology power point during teaching. Do you agree with this ?
 Agree Strongly Disagree Agree Disagree Agree Disagree Disagree</c:v>
                </c:pt>
              </c:strCache>
            </c:strRef>
          </c:tx>
          <c:explosion val="25"/>
          <c:dLbls>
            <c:showPercent val="1"/>
          </c:dLbls>
          <c:cat>
            <c:strRef>
              <c:f>'Mohan Lal'!$F$51:$F$55</c:f>
              <c:strCache>
                <c:ptCount val="5"/>
                <c:pt idx="0">
                  <c:v>Strongly Agree</c:v>
                </c:pt>
                <c:pt idx="1">
                  <c:v>Agree</c:v>
                </c:pt>
                <c:pt idx="2">
                  <c:v>Not Agree &amp; Not Disagree</c:v>
                </c:pt>
                <c:pt idx="3">
                  <c:v>Disagree</c:v>
                </c:pt>
                <c:pt idx="4">
                  <c:v>Strongly Disagree</c:v>
                </c:pt>
              </c:strCache>
            </c:strRef>
          </c:cat>
          <c:val>
            <c:numRef>
              <c:f>'Mohan Lal'!$O$51:$O$55</c:f>
              <c:numCache>
                <c:formatCode>General</c:formatCode>
                <c:ptCount val="5"/>
                <c:pt idx="0">
                  <c:v>0</c:v>
                </c:pt>
                <c:pt idx="1">
                  <c:v>3</c:v>
                </c:pt>
                <c:pt idx="2">
                  <c:v>0</c:v>
                </c:pt>
                <c:pt idx="3">
                  <c:v>3</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194.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'Mohan Lal'!$P$43</c:f>
              <c:strCache>
                <c:ptCount val="1"/>
                <c:pt idx="0">
                  <c:v>10. विषय अवधारणा पर शिक्षक का ज्ञान
Teacher's knowledge on subject concept?
</c:v>
                </c:pt>
              </c:strCache>
            </c:strRef>
          </c:tx>
          <c:explosion val="25"/>
          <c:dLbls>
            <c:showPercent val="1"/>
          </c:dLbls>
          <c:val>
            <c:numRef>
              <c:f>'Mohan Lal'!$P$51:$P$55</c:f>
              <c:numCache>
                <c:formatCode>General</c:formatCode>
                <c:ptCount val="5"/>
                <c:pt idx="0">
                  <c:v>1</c:v>
                </c:pt>
                <c:pt idx="1">
                  <c:v>2</c:v>
                </c:pt>
                <c:pt idx="2">
                  <c:v>3</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195.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'Mohan Lal'!$Q$43</c:f>
              <c:strCache>
                <c:ptCount val="1"/>
                <c:pt idx="0">
                  <c:v>11. अपने शिक्षक से संतुष्टि का स्तर बताइये
Indicate you level of satisfaction with your teacher.
</c:v>
                </c:pt>
              </c:strCache>
            </c:strRef>
          </c:tx>
          <c:explosion val="25"/>
          <c:dLbls>
            <c:showPercent val="1"/>
          </c:dLbls>
          <c:val>
            <c:numRef>
              <c:f>'Mohan Lal'!$Q$51:$Q$55</c:f>
              <c:numCache>
                <c:formatCode>General</c:formatCode>
                <c:ptCount val="5"/>
                <c:pt idx="0">
                  <c:v>0</c:v>
                </c:pt>
                <c:pt idx="1">
                  <c:v>1</c:v>
                </c:pt>
                <c:pt idx="2">
                  <c:v>4</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33" l="0.70000000000000062" r="0.70000000000000062" t="0.75000000000000233" header="0.30000000000000032" footer="0.30000000000000032"/>
    <c:pageSetup/>
  </c:printSettings>
</c:chartSpace>
</file>

<file path=xl/charts/chart196.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'Mohan Lal'!$G$43:$G$50</c:f>
              <c:strCache>
                <c:ptCount val="1"/>
                <c:pt idx="0">
                  <c:v>1. व्याख्यान से रूचि में वृद्धि हुई, आप इस बात से सहमत हैं?
Do you agree that lecture? Increased interest?
 Strongly Disagree Strongly Disagree Agree Agree Agree Agree Agree</c:v>
                </c:pt>
              </c:strCache>
            </c:strRef>
          </c:tx>
          <c:explosion val="25"/>
          <c:dLbls>
            <c:showPercent val="1"/>
          </c:dLbls>
          <c:cat>
            <c:strRef>
              <c:f>'Mohan Lal'!$F$51:$F$55</c:f>
              <c:strCache>
                <c:ptCount val="5"/>
                <c:pt idx="0">
                  <c:v>Strongly Agree</c:v>
                </c:pt>
                <c:pt idx="1">
                  <c:v>Agree</c:v>
                </c:pt>
                <c:pt idx="2">
                  <c:v>Not Agree &amp; Not Disagree</c:v>
                </c:pt>
                <c:pt idx="3">
                  <c:v>Disagree</c:v>
                </c:pt>
                <c:pt idx="4">
                  <c:v>Strongly Disagree</c:v>
                </c:pt>
              </c:strCache>
            </c:strRef>
          </c:cat>
          <c:val>
            <c:numRef>
              <c:f>'Mohan Lal'!$G$51:$G$55</c:f>
              <c:numCache>
                <c:formatCode>General</c:formatCode>
                <c:ptCount val="5"/>
                <c:pt idx="0">
                  <c:v>0</c:v>
                </c:pt>
                <c:pt idx="1">
                  <c:v>5</c:v>
                </c:pt>
                <c:pt idx="2">
                  <c:v>0</c:v>
                </c:pt>
                <c:pt idx="3">
                  <c:v>0</c:v>
                </c:pt>
                <c:pt idx="4">
                  <c:v>2</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55" l="0.70000000000000062" r="0.70000000000000062" t="0.75000000000000255" header="0.30000000000000032" footer="0.30000000000000032"/>
    <c:pageSetup/>
  </c:printSettings>
</c:chartSpace>
</file>

<file path=xl/charts/chart197.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'Mohan Lal'!$H$89:$H$105</c:f>
              <c:strCache>
                <c:ptCount val="1"/>
                <c:pt idx="0">
                  <c:v>2. शिक्षण जानकारी से परिपूर्ण था क्या आप इस बात से सहमत हैं?
The teaching was full of information. Do you agree with this?
 Agree Agree Strongly Agree Strongly Agree Strongly Agree Agree Agree Agree Agree Agree Agree Agree Agree Strongly Agree Agree Stron</c:v>
                </c:pt>
              </c:strCache>
            </c:strRef>
          </c:tx>
          <c:explosion val="25"/>
          <c:dLbls>
            <c:showPercent val="1"/>
          </c:dLbls>
          <c:cat>
            <c:strRef>
              <c:f>'Mohan Lal'!$F$106:$F$110</c:f>
              <c:strCache>
                <c:ptCount val="5"/>
                <c:pt idx="0">
                  <c:v>Strongly Agree</c:v>
                </c:pt>
                <c:pt idx="1">
                  <c:v>Agree</c:v>
                </c:pt>
                <c:pt idx="2">
                  <c:v>Not Agree &amp; Not Disagree</c:v>
                </c:pt>
                <c:pt idx="3">
                  <c:v>Disagree</c:v>
                </c:pt>
                <c:pt idx="4">
                  <c:v>Strongly Disagree</c:v>
                </c:pt>
              </c:strCache>
            </c:strRef>
          </c:cat>
          <c:val>
            <c:numRef>
              <c:f>'Mohan Lal'!$H$106:$H$110</c:f>
              <c:numCache>
                <c:formatCode>General</c:formatCode>
                <c:ptCount val="5"/>
                <c:pt idx="0">
                  <c:v>5</c:v>
                </c:pt>
                <c:pt idx="1">
                  <c:v>11</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 l="0.70000000000000062" r="0.70000000000000062" t="0.750000000000001" header="0.30000000000000032" footer="0.30000000000000032"/>
    <c:pageSetup/>
  </c:printSettings>
</c:chartSpace>
</file>

<file path=xl/charts/chart198.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'Mohan Lal'!$I$89:$I$105</c:f>
              <c:strCache>
                <c:ptCount val="1"/>
                <c:pt idx="0">
                  <c:v>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Agree Agree Strongly Agree Agree</c:v>
                </c:pt>
              </c:strCache>
            </c:strRef>
          </c:tx>
          <c:explosion val="25"/>
          <c:dLbls>
            <c:showPercent val="1"/>
          </c:dLbls>
          <c:cat>
            <c:strRef>
              <c:f>'Mohan Lal'!$F$106:$F$110</c:f>
              <c:strCache>
                <c:ptCount val="5"/>
                <c:pt idx="0">
                  <c:v>Strongly Agree</c:v>
                </c:pt>
                <c:pt idx="1">
                  <c:v>Agree</c:v>
                </c:pt>
                <c:pt idx="2">
                  <c:v>Not Agree &amp; Not Disagree</c:v>
                </c:pt>
                <c:pt idx="3">
                  <c:v>Disagree</c:v>
                </c:pt>
                <c:pt idx="4">
                  <c:v>Strongly Disagree</c:v>
                </c:pt>
              </c:strCache>
            </c:strRef>
          </c:cat>
          <c:val>
            <c:numRef>
              <c:f>'Mohan Lal'!$I$106:$I$110</c:f>
              <c:numCache>
                <c:formatCode>General</c:formatCode>
                <c:ptCount val="5"/>
                <c:pt idx="0">
                  <c:v>2</c:v>
                </c:pt>
                <c:pt idx="1">
                  <c:v>11</c:v>
                </c:pt>
                <c:pt idx="2">
                  <c:v>2</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44" l="0.70000000000000062" r="0.70000000000000062" t="0.75000000000000144" header="0.30000000000000032" footer="0.30000000000000032"/>
    <c:pageSetup/>
  </c:printSettings>
</c:chartSpace>
</file>

<file path=xl/charts/chart199.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'Mohan Lal'!$J$89:$J$105</c:f>
              <c:strCache>
                <c:ptCount val="1"/>
                <c:pt idx="0">
                  <c:v>4. शिक्षक विद्यार्थियों के द्वारा पूछे गये प्रश्नो का समाधान करने हेतु तत्पर  रहते है क्या आप इस बात से सहमत हैं? 
 Teacher always ready to solve the questions asked by the students. Do you agree with this ? 
 Agree Agree Strongly Agree Strongly Agree Agr</c:v>
                </c:pt>
              </c:strCache>
            </c:strRef>
          </c:tx>
          <c:explosion val="25"/>
          <c:dLbls>
            <c:showPercent val="1"/>
          </c:dLbls>
          <c:cat>
            <c:strRef>
              <c:f>'Mohan Lal'!$F$106:$F$110</c:f>
              <c:strCache>
                <c:ptCount val="5"/>
                <c:pt idx="0">
                  <c:v>Strongly Agree</c:v>
                </c:pt>
                <c:pt idx="1">
                  <c:v>Agree</c:v>
                </c:pt>
                <c:pt idx="2">
                  <c:v>Not Agree &amp; Not Disagree</c:v>
                </c:pt>
                <c:pt idx="3">
                  <c:v>Disagree</c:v>
                </c:pt>
                <c:pt idx="4">
                  <c:v>Strongly Disagree</c:v>
                </c:pt>
              </c:strCache>
            </c:strRef>
          </c:cat>
          <c:val>
            <c:numRef>
              <c:f>'Mohan Lal'!$J$106:$J$110</c:f>
              <c:numCache>
                <c:formatCode>General</c:formatCode>
                <c:ptCount val="5"/>
                <c:pt idx="0">
                  <c:v>3</c:v>
                </c:pt>
                <c:pt idx="1">
                  <c:v>10</c:v>
                </c:pt>
                <c:pt idx="2">
                  <c:v>2</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Kavita Singh'!$H$2:$H$4</c:f>
              <c:strCache>
                <c:ptCount val="1"/>
                <c:pt idx="0">
                  <c:v>2. शिक्षण जानकारी से परिपूर्ण था क्या आप इस बात से सहमत हैं?
The teaching was full of information. Do you agree with this?
 Agree Strongly Agree</c:v>
                </c:pt>
              </c:strCache>
            </c:strRef>
          </c:tx>
          <c:explosion val="25"/>
          <c:dLbls>
            <c:showPercent val="1"/>
          </c:dLbls>
          <c:cat>
            <c:strRef>
              <c:f>' Dr. Kavita Singh'!$F$5:$F$9</c:f>
              <c:strCache>
                <c:ptCount val="5"/>
                <c:pt idx="0">
                  <c:v>Strongly Agree</c:v>
                </c:pt>
                <c:pt idx="1">
                  <c:v>Agree</c:v>
                </c:pt>
                <c:pt idx="2">
                  <c:v>Not Agree &amp; Not Disagree</c:v>
                </c:pt>
                <c:pt idx="3">
                  <c:v>Disagree</c:v>
                </c:pt>
                <c:pt idx="4">
                  <c:v>Strongly Disagree</c:v>
                </c:pt>
              </c:strCache>
            </c:strRef>
          </c:cat>
          <c:val>
            <c:numRef>
              <c:f>' Dr. Kavita Singh'!$H$5:$H$9</c:f>
              <c:numCache>
                <c:formatCode>General</c:formatCode>
                <c:ptCount val="5"/>
                <c:pt idx="0">
                  <c:v>1</c:v>
                </c:pt>
                <c:pt idx="1">
                  <c:v>1</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88" l="0.70000000000000062" r="0.70000000000000062" t="0.75000000000000488"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Kavita Singh'!$O$47:$O$56</c:f>
              <c:strCache>
                <c:ptCount val="1"/>
                <c:pt idx="0">
                  <c:v>9. शिक्षक ने शिक्षण के दौरान आधुनिक तकनीक पावर पॉइन्ट का प्रयोग किया, क्या आप इस बात से सहमत हैं? 
Teacher used modern technology power point during teaching. Do you agree with this ?
 Agree Agree Disagree Agree Agree Agree Disagree Agree Strongly Agree</c:v>
                </c:pt>
              </c:strCache>
            </c:strRef>
          </c:tx>
          <c:explosion val="25"/>
          <c:dLbls>
            <c:showPercent val="1"/>
          </c:dLbls>
          <c:cat>
            <c:strRef>
              <c:f>' Dr. Kavita Singh'!$F$57:$F$61</c:f>
              <c:strCache>
                <c:ptCount val="5"/>
                <c:pt idx="0">
                  <c:v>Strongly Agree</c:v>
                </c:pt>
                <c:pt idx="1">
                  <c:v>Agree</c:v>
                </c:pt>
                <c:pt idx="2">
                  <c:v>Not Agree &amp; Not Disagree</c:v>
                </c:pt>
                <c:pt idx="3">
                  <c:v>Disagree</c:v>
                </c:pt>
                <c:pt idx="4">
                  <c:v>Strongly Disagree</c:v>
                </c:pt>
              </c:strCache>
            </c:strRef>
          </c:cat>
          <c:val>
            <c:numRef>
              <c:f>' Dr. Kavita Singh'!$O$57:$O$61</c:f>
              <c:numCache>
                <c:formatCode>General</c:formatCode>
                <c:ptCount val="5"/>
                <c:pt idx="0">
                  <c:v>1</c:v>
                </c:pt>
                <c:pt idx="1">
                  <c:v>6</c:v>
                </c:pt>
                <c:pt idx="2">
                  <c:v>0</c:v>
                </c:pt>
                <c:pt idx="3">
                  <c:v>2</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533" l="0.70000000000000062" r="0.70000000000000062" t="0.75000000000000533" header="0.30000000000000032" footer="0.30000000000000032"/>
    <c:pageSetup/>
  </c:printSettings>
</c:chartSpace>
</file>

<file path=xl/charts/chart200.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'Mohan Lal'!$K$89:$K$105</c:f>
              <c:strCache>
                <c:ptCount val="1"/>
                <c:pt idx="0">
                  <c:v>5. शिक्षक ने विषय के प्रति रूचि जागृत की , क्या आप इस बात से सहमत हैं?  
Do you agree that teacher aroused interest in the subject ?
 Agree Agree Agree Agree Agree Agree Agree Agree Agree Agree Agree Agree Agree Strongly Agree Not Agree &amp; Not Disagree Not</c:v>
                </c:pt>
              </c:strCache>
            </c:strRef>
          </c:tx>
          <c:explosion val="25"/>
          <c:dLbls>
            <c:showPercent val="1"/>
          </c:dLbls>
          <c:cat>
            <c:strRef>
              <c:f>'Mohan Lal'!$F$106:$F$110</c:f>
              <c:strCache>
                <c:ptCount val="5"/>
                <c:pt idx="0">
                  <c:v>Strongly Agree</c:v>
                </c:pt>
                <c:pt idx="1">
                  <c:v>Agree</c:v>
                </c:pt>
                <c:pt idx="2">
                  <c:v>Not Agree &amp; Not Disagree</c:v>
                </c:pt>
                <c:pt idx="3">
                  <c:v>Disagree</c:v>
                </c:pt>
                <c:pt idx="4">
                  <c:v>Strongly Disagree</c:v>
                </c:pt>
              </c:strCache>
            </c:strRef>
          </c:cat>
          <c:val>
            <c:numRef>
              <c:f>'Mohan Lal'!$K$106:$K$110</c:f>
              <c:numCache>
                <c:formatCode>General</c:formatCode>
                <c:ptCount val="5"/>
                <c:pt idx="0">
                  <c:v>1</c:v>
                </c:pt>
                <c:pt idx="1">
                  <c:v>13</c:v>
                </c:pt>
                <c:pt idx="2">
                  <c:v>2</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201.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'Mohan Lal'!$L$89:$L$105</c:f>
              <c:strCache>
                <c:ptCount val="1"/>
                <c:pt idx="0">
                  <c:v>6.  समय पर पाठ्यक्रम पूर्ण हुआ, क्या आप इस बात से सहमत हैं? 
Do you agree that the syllabus was completed on time  ?
 Agree Agree Strongly Agree Strongly Agree Strongly Agree Disagree Agree Agree Agree Agree Not Agree &amp; Not Disagree Agree Agree Strongly A</c:v>
                </c:pt>
              </c:strCache>
            </c:strRef>
          </c:tx>
          <c:explosion val="25"/>
          <c:dLbls>
            <c:showPercent val="1"/>
          </c:dLbls>
          <c:cat>
            <c:strRef>
              <c:f>'Mohan Lal'!$F$106:$F$110</c:f>
              <c:strCache>
                <c:ptCount val="5"/>
                <c:pt idx="0">
                  <c:v>Strongly Agree</c:v>
                </c:pt>
                <c:pt idx="1">
                  <c:v>Agree</c:v>
                </c:pt>
                <c:pt idx="2">
                  <c:v>Not Agree &amp; Not Disagree</c:v>
                </c:pt>
                <c:pt idx="3">
                  <c:v>Disagree</c:v>
                </c:pt>
                <c:pt idx="4">
                  <c:v>Strongly Disagree</c:v>
                </c:pt>
              </c:strCache>
            </c:strRef>
          </c:cat>
          <c:val>
            <c:numRef>
              <c:f>'Mohan Lal'!$L$106:$L$110</c:f>
              <c:numCache>
                <c:formatCode>General</c:formatCode>
                <c:ptCount val="5"/>
                <c:pt idx="0">
                  <c:v>4</c:v>
                </c:pt>
                <c:pt idx="1">
                  <c:v>9</c:v>
                </c:pt>
                <c:pt idx="2">
                  <c:v>1</c:v>
                </c:pt>
                <c:pt idx="3">
                  <c:v>2</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202.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'Mohan Lal'!$M$89:$M$105</c:f>
              <c:strCache>
                <c:ptCount val="1"/>
                <c:pt idx="0">
                  <c:v>7. शिक्षक समयनिष्ट है एवं नियमित व्याख्यान देते है, क्या आप इस बात से सहमत हैं? 
The teachers are punctual and give regular lectures. Do you agree with this ?
 Agree Agree Strongly Agree Strongly Agree Agree Strongly Agree Agree Agree Agree Agree Agree Ag</c:v>
                </c:pt>
              </c:strCache>
            </c:strRef>
          </c:tx>
          <c:explosion val="25"/>
          <c:dLbls>
            <c:showPercent val="1"/>
          </c:dLbls>
          <c:cat>
            <c:strRef>
              <c:f>'Mohan Lal'!$F$106:$F$110</c:f>
              <c:strCache>
                <c:ptCount val="5"/>
                <c:pt idx="0">
                  <c:v>Strongly Agree</c:v>
                </c:pt>
                <c:pt idx="1">
                  <c:v>Agree</c:v>
                </c:pt>
                <c:pt idx="2">
                  <c:v>Not Agree &amp; Not Disagree</c:v>
                </c:pt>
                <c:pt idx="3">
                  <c:v>Disagree</c:v>
                </c:pt>
                <c:pt idx="4">
                  <c:v>Strongly Disagree</c:v>
                </c:pt>
              </c:strCache>
            </c:strRef>
          </c:cat>
          <c:val>
            <c:numRef>
              <c:f>'Mohan Lal'!$M$106:$M$110</c:f>
              <c:numCache>
                <c:formatCode>General</c:formatCode>
                <c:ptCount val="5"/>
                <c:pt idx="0">
                  <c:v>5</c:v>
                </c:pt>
                <c:pt idx="1">
                  <c:v>11</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22" l="0.70000000000000062" r="0.70000000000000062" t="0.75000000000000122" header="0.30000000000000032" footer="0.30000000000000032"/>
    <c:pageSetup/>
  </c:printSettings>
</c:chartSpace>
</file>

<file path=xl/charts/chart203.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'Mohan Lal'!$N$89:$N$105</c:f>
              <c:strCache>
                <c:ptCount val="1"/>
                <c:pt idx="0">
                  <c:v>8. शिक्षक का सम्प्रेषण सुस्पष्ठ है ,क्या आप इस बात से सहमत हैं ?
Teacher's communication is clear. Do you agree with this ? 
 Agree Disagree Strongly Agree Agree Agree Agree Agree Agree Agree Agree Agree Agree Agree Agree Strongly Agree Not Agree &amp; Not Di</c:v>
                </c:pt>
              </c:strCache>
            </c:strRef>
          </c:tx>
          <c:explosion val="25"/>
          <c:dLbls>
            <c:showPercent val="1"/>
          </c:dLbls>
          <c:cat>
            <c:strRef>
              <c:f>'Mohan Lal'!$F$106:$F$110</c:f>
              <c:strCache>
                <c:ptCount val="5"/>
                <c:pt idx="0">
                  <c:v>Strongly Agree</c:v>
                </c:pt>
                <c:pt idx="1">
                  <c:v>Agree</c:v>
                </c:pt>
                <c:pt idx="2">
                  <c:v>Not Agree &amp; Not Disagree</c:v>
                </c:pt>
                <c:pt idx="3">
                  <c:v>Disagree</c:v>
                </c:pt>
                <c:pt idx="4">
                  <c:v>Strongly Disagree</c:v>
                </c:pt>
              </c:strCache>
            </c:strRef>
          </c:cat>
          <c:val>
            <c:numRef>
              <c:f>'Mohan Lal'!$N$106:$N$110</c:f>
              <c:numCache>
                <c:formatCode>General</c:formatCode>
                <c:ptCount val="5"/>
                <c:pt idx="0">
                  <c:v>2</c:v>
                </c:pt>
                <c:pt idx="1">
                  <c:v>12</c:v>
                </c:pt>
                <c:pt idx="2">
                  <c:v>1</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204.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'Mohan Lal'!$O$89:$O$105</c:f>
              <c:strCache>
                <c:ptCount val="1"/>
                <c:pt idx="0">
                  <c:v>9. शिक्षक ने शिक्षण के दौरान आधुनिक तकनीक पावर पॉइन्ट का प्रयोग किया, क्या आप इस बात से सहमत हैं? 
Teacher used modern technology power point during teaching. Do you agree with this ?
 Agree Agree Agree Strongly Agree Agree Agree Agree Agree Agree Agree N</c:v>
                </c:pt>
              </c:strCache>
            </c:strRef>
          </c:tx>
          <c:explosion val="25"/>
          <c:dLbls>
            <c:showPercent val="1"/>
          </c:dLbls>
          <c:cat>
            <c:strRef>
              <c:f>'Mohan Lal'!$F$106:$F$110</c:f>
              <c:strCache>
                <c:ptCount val="5"/>
                <c:pt idx="0">
                  <c:v>Strongly Agree</c:v>
                </c:pt>
                <c:pt idx="1">
                  <c:v>Agree</c:v>
                </c:pt>
                <c:pt idx="2">
                  <c:v>Not Agree &amp; Not Disagree</c:v>
                </c:pt>
                <c:pt idx="3">
                  <c:v>Disagree</c:v>
                </c:pt>
                <c:pt idx="4">
                  <c:v>Strongly Disagree</c:v>
                </c:pt>
              </c:strCache>
            </c:strRef>
          </c:cat>
          <c:val>
            <c:numRef>
              <c:f>'Mohan Lal'!$O$106:$O$110</c:f>
              <c:numCache>
                <c:formatCode>General</c:formatCode>
                <c:ptCount val="5"/>
                <c:pt idx="0">
                  <c:v>1</c:v>
                </c:pt>
                <c:pt idx="1">
                  <c:v>12</c:v>
                </c:pt>
                <c:pt idx="2">
                  <c:v>2</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205.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'Mohan Lal'!$P$89</c:f>
              <c:strCache>
                <c:ptCount val="1"/>
                <c:pt idx="0">
                  <c:v>10. विषय अवधारणा पर शिक्षक का ज्ञान
Teacher's knowledge on subject concept?
</c:v>
                </c:pt>
              </c:strCache>
            </c:strRef>
          </c:tx>
          <c:explosion val="25"/>
          <c:dLbls>
            <c:showPercent val="1"/>
          </c:dLbls>
          <c:val>
            <c:numRef>
              <c:f>'Mohan Lal'!$P$106:$P$110</c:f>
              <c:numCache>
                <c:formatCode>General</c:formatCode>
                <c:ptCount val="5"/>
                <c:pt idx="0">
                  <c:v>3</c:v>
                </c:pt>
                <c:pt idx="1">
                  <c:v>10</c:v>
                </c:pt>
                <c:pt idx="2">
                  <c:v>1</c:v>
                </c:pt>
                <c:pt idx="3">
                  <c:v>1</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206.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'Mohan Lal'!$Q$89</c:f>
              <c:strCache>
                <c:ptCount val="1"/>
                <c:pt idx="0">
                  <c:v>11. अपने शिक्षक से संतुष्टि का स्तर बताइये
Indicate you level of satisfaction with your teacher.
</c:v>
                </c:pt>
              </c:strCache>
            </c:strRef>
          </c:tx>
          <c:explosion val="25"/>
          <c:dLbls>
            <c:showPercent val="1"/>
          </c:dLbls>
          <c:val>
            <c:numRef>
              <c:f>'Mohan Lal'!$Q$106:$Q$110</c:f>
              <c:numCache>
                <c:formatCode>General</c:formatCode>
                <c:ptCount val="5"/>
                <c:pt idx="0">
                  <c:v>2</c:v>
                </c:pt>
                <c:pt idx="1">
                  <c:v>10</c:v>
                </c:pt>
                <c:pt idx="2">
                  <c:v>4</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33" l="0.70000000000000062" r="0.70000000000000062" t="0.75000000000000233" header="0.30000000000000032" footer="0.30000000000000032"/>
    <c:pageSetup/>
  </c:printSettings>
</c:chartSpace>
</file>

<file path=xl/charts/chart207.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'Mohan Lal'!$G$89:$G$105</c:f>
              <c:strCache>
                <c:ptCount val="1"/>
                <c:pt idx="0">
                  <c:v>1. व्याख्यान से रूचि में वृद्धि हुई, आप इस बात से सहमत हैं?
Do you agree that lecture? Increased interest?
 Agree Agree Agree Agree Agree Agree Agree Agree Agree Agree Agree Agree Agree Strongly Agree Agree Agree</c:v>
                </c:pt>
              </c:strCache>
            </c:strRef>
          </c:tx>
          <c:explosion val="25"/>
          <c:dLbls>
            <c:showPercent val="1"/>
          </c:dLbls>
          <c:cat>
            <c:strRef>
              <c:f>'Mohan Lal'!$F$106:$F$110</c:f>
              <c:strCache>
                <c:ptCount val="5"/>
                <c:pt idx="0">
                  <c:v>Strongly Agree</c:v>
                </c:pt>
                <c:pt idx="1">
                  <c:v>Agree</c:v>
                </c:pt>
                <c:pt idx="2">
                  <c:v>Not Agree &amp; Not Disagree</c:v>
                </c:pt>
                <c:pt idx="3">
                  <c:v>Disagree</c:v>
                </c:pt>
                <c:pt idx="4">
                  <c:v>Strongly Disagree</c:v>
                </c:pt>
              </c:strCache>
            </c:strRef>
          </c:cat>
          <c:val>
            <c:numRef>
              <c:f>'Mohan Lal'!$G$106:$G$110</c:f>
              <c:numCache>
                <c:formatCode>General</c:formatCode>
                <c:ptCount val="5"/>
                <c:pt idx="0">
                  <c:v>1</c:v>
                </c:pt>
                <c:pt idx="1">
                  <c:v>15</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55" l="0.70000000000000062" r="0.70000000000000062" t="0.75000000000000255" header="0.30000000000000032" footer="0.30000000000000032"/>
    <c:pageSetup/>
  </c:printSettings>
</c:chartSpace>
</file>

<file path=xl/charts/chart208.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'Mohan Lal'!$I$1:$I$3</c:f>
              <c:strCache>
                <c:ptCount val="1"/>
                <c:pt idx="0">
                  <c:v>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Agree Agree</c:v>
                </c:pt>
              </c:strCache>
            </c:strRef>
          </c:tx>
          <c:explosion val="25"/>
          <c:dLbls>
            <c:showPercent val="1"/>
          </c:dLbls>
          <c:cat>
            <c:strRef>
              <c:f>'Mohan Lal'!$F$4:$F$8</c:f>
              <c:strCache>
                <c:ptCount val="5"/>
                <c:pt idx="0">
                  <c:v>Strongly Agree</c:v>
                </c:pt>
                <c:pt idx="1">
                  <c:v>Agree</c:v>
                </c:pt>
                <c:pt idx="2">
                  <c:v>Not Agree &amp; Not Disagree</c:v>
                </c:pt>
                <c:pt idx="3">
                  <c:v>Disagree</c:v>
                </c:pt>
                <c:pt idx="4">
                  <c:v>Strongly Disagree</c:v>
                </c:pt>
              </c:strCache>
            </c:strRef>
          </c:cat>
          <c:val>
            <c:numRef>
              <c:f>'Mohan Lal'!$I$4:$I$8</c:f>
              <c:numCache>
                <c:formatCode>General</c:formatCode>
                <c:ptCount val="5"/>
                <c:pt idx="0">
                  <c:v>0</c:v>
                </c:pt>
                <c:pt idx="1">
                  <c:v>2</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22" l="0.70000000000000062" r="0.70000000000000062" t="0.75000000000000122" header="0.30000000000000032" footer="0.30000000000000032"/>
    <c:pageSetup/>
  </c:printSettings>
</c:chartSpace>
</file>

<file path=xl/charts/chart209.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'Mohan Lal'!$J$1:$J$3</c:f>
              <c:strCache>
                <c:ptCount val="1"/>
                <c:pt idx="0">
                  <c:v>4. शिक्षक विद्यार्थियों के द्वारा पूछे गये प्रश्नो का समाधान करने हेतु तत्पर  रहते है क्या आप इस बात से सहमत हैं? 
 Teacher always ready to solve the questions asked by the students. Do you agree with this ? 
 Agree Agree</c:v>
                </c:pt>
              </c:strCache>
            </c:strRef>
          </c:tx>
          <c:explosion val="25"/>
          <c:dLbls>
            <c:showPercent val="1"/>
          </c:dLbls>
          <c:cat>
            <c:strRef>
              <c:f>'Mohan Lal'!$F$4:$F$8</c:f>
              <c:strCache>
                <c:ptCount val="5"/>
                <c:pt idx="0">
                  <c:v>Strongly Agree</c:v>
                </c:pt>
                <c:pt idx="1">
                  <c:v>Agree</c:v>
                </c:pt>
                <c:pt idx="2">
                  <c:v>Not Agree &amp; Not Disagree</c:v>
                </c:pt>
                <c:pt idx="3">
                  <c:v>Disagree</c:v>
                </c:pt>
                <c:pt idx="4">
                  <c:v>Strongly Disagree</c:v>
                </c:pt>
              </c:strCache>
            </c:strRef>
          </c:cat>
          <c:val>
            <c:numRef>
              <c:f>'Mohan Lal'!$J$4:$J$8</c:f>
              <c:numCache>
                <c:formatCode>General</c:formatCode>
                <c:ptCount val="5"/>
                <c:pt idx="0">
                  <c:v>0</c:v>
                </c:pt>
                <c:pt idx="1">
                  <c:v>2</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22" l="0.70000000000000062" r="0.70000000000000062" t="0.7500000000000012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Kavita Singh'!$P$47</c:f>
              <c:strCache>
                <c:ptCount val="1"/>
                <c:pt idx="0">
                  <c:v>10. विषय अवधारणा पर शिक्षक का ज्ञान
Teacher's knowledge on subject concept?
</c:v>
                </c:pt>
              </c:strCache>
            </c:strRef>
          </c:tx>
          <c:explosion val="25"/>
          <c:dLbls>
            <c:showPercent val="1"/>
          </c:dLbls>
          <c:val>
            <c:numRef>
              <c:f>' Dr. Kavita Singh'!$P$57:$P$61</c:f>
              <c:numCache>
                <c:formatCode>General</c:formatCode>
                <c:ptCount val="5"/>
                <c:pt idx="0">
                  <c:v>4</c:v>
                </c:pt>
                <c:pt idx="1">
                  <c:v>4</c:v>
                </c:pt>
                <c:pt idx="2">
                  <c:v>0</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533" l="0.70000000000000062" r="0.70000000000000062" t="0.75000000000000533" header="0.30000000000000032" footer="0.30000000000000032"/>
    <c:pageSetup/>
  </c:printSettings>
</c:chartSpace>
</file>

<file path=xl/charts/chart210.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 Dr. A. John'!$H$1:$H$6</c:f>
              <c:strCache>
                <c:ptCount val="1"/>
                <c:pt idx="0">
                  <c:v>2. शिक्षण जानकारी से परिपूर्ण था क्या आप इस बात से सहमत हैं?
The teaching was full of information. Do you agree with this?
 Agree Agree Agree Agree Agree</c:v>
                </c:pt>
              </c:strCache>
            </c:strRef>
          </c:tx>
          <c:explosion val="25"/>
          <c:dLbls>
            <c:showPercent val="1"/>
          </c:dLbls>
          <c:cat>
            <c:strRef>
              <c:f>' Dr. A. John'!$F$7:$F$11</c:f>
              <c:strCache>
                <c:ptCount val="5"/>
                <c:pt idx="0">
                  <c:v>Strongly Agree</c:v>
                </c:pt>
                <c:pt idx="1">
                  <c:v>Agree</c:v>
                </c:pt>
                <c:pt idx="2">
                  <c:v>Not Agree &amp; Not Disagree</c:v>
                </c:pt>
                <c:pt idx="3">
                  <c:v>Disagree</c:v>
                </c:pt>
                <c:pt idx="4">
                  <c:v>Strongly Disagree</c:v>
                </c:pt>
              </c:strCache>
            </c:strRef>
          </c:cat>
          <c:val>
            <c:numRef>
              <c:f>' Dr. A. John'!$H$7:$H$11</c:f>
              <c:numCache>
                <c:formatCode>General</c:formatCode>
                <c:ptCount val="5"/>
                <c:pt idx="0">
                  <c:v>0</c:v>
                </c:pt>
                <c:pt idx="1">
                  <c:v>5</c:v>
                </c:pt>
                <c:pt idx="2">
                  <c:v>0</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1" l="0.70000000000000062" r="0.70000000000000062" t="0.750000000000001" header="0.30000000000000032" footer="0.30000000000000032"/>
    <c:pageSetup/>
  </c:printSettings>
</c:chartSpace>
</file>

<file path=xl/charts/chart211.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 Dr. A. John'!$I$1:$I$6</c:f>
              <c:strCache>
                <c:ptCount val="1"/>
                <c:pt idx="0">
                  <c:v>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Agree Agree Agree Agree Agree</c:v>
                </c:pt>
              </c:strCache>
            </c:strRef>
          </c:tx>
          <c:explosion val="25"/>
          <c:dLbls>
            <c:showPercent val="1"/>
          </c:dLbls>
          <c:cat>
            <c:strRef>
              <c:f>' Dr. A. John'!$F$7:$F$11</c:f>
              <c:strCache>
                <c:ptCount val="5"/>
                <c:pt idx="0">
                  <c:v>Strongly Agree</c:v>
                </c:pt>
                <c:pt idx="1">
                  <c:v>Agree</c:v>
                </c:pt>
                <c:pt idx="2">
                  <c:v>Not Agree &amp; Not Disagree</c:v>
                </c:pt>
                <c:pt idx="3">
                  <c:v>Disagree</c:v>
                </c:pt>
                <c:pt idx="4">
                  <c:v>Strongly Disagree</c:v>
                </c:pt>
              </c:strCache>
            </c:strRef>
          </c:cat>
          <c:val>
            <c:numRef>
              <c:f>' Dr. A. John'!$I$7:$I$11</c:f>
              <c:numCache>
                <c:formatCode>General</c:formatCode>
                <c:ptCount val="5"/>
                <c:pt idx="0">
                  <c:v>0</c:v>
                </c:pt>
                <c:pt idx="1">
                  <c:v>5</c:v>
                </c:pt>
                <c:pt idx="2">
                  <c:v>0</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144" l="0.70000000000000062" r="0.70000000000000062" t="0.75000000000000144" header="0.30000000000000032" footer="0.30000000000000032"/>
    <c:pageSetup/>
  </c:printSettings>
</c:chartSpace>
</file>

<file path=xl/charts/chart212.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 Dr. A. John'!$J$1:$J$6</c:f>
              <c:strCache>
                <c:ptCount val="1"/>
                <c:pt idx="0">
                  <c:v>4. शिक्षक विद्यार्थियों के द्वारा पूछे गये प्रश्नो का समाधान करने हेतु तत्पर  रहते है क्या आप इस बात से सहमत हैं? 
 Teacher always ready to solve the questions asked by the students. Do you agree with this ? 
 Agree Agree Agree Agree Agree</c:v>
                </c:pt>
              </c:strCache>
            </c:strRef>
          </c:tx>
          <c:explosion val="25"/>
          <c:dLbls>
            <c:showPercent val="1"/>
          </c:dLbls>
          <c:cat>
            <c:strRef>
              <c:f>' Dr. A. John'!$F$7:$F$11</c:f>
              <c:strCache>
                <c:ptCount val="5"/>
                <c:pt idx="0">
                  <c:v>Strongly Agree</c:v>
                </c:pt>
                <c:pt idx="1">
                  <c:v>Agree</c:v>
                </c:pt>
                <c:pt idx="2">
                  <c:v>Not Agree &amp; Not Disagree</c:v>
                </c:pt>
                <c:pt idx="3">
                  <c:v>Disagree</c:v>
                </c:pt>
                <c:pt idx="4">
                  <c:v>Strongly Disagree</c:v>
                </c:pt>
              </c:strCache>
            </c:strRef>
          </c:cat>
          <c:val>
            <c:numRef>
              <c:f>' Dr. A. John'!$J$7:$J$11</c:f>
              <c:numCache>
                <c:formatCode>General</c:formatCode>
                <c:ptCount val="5"/>
                <c:pt idx="0">
                  <c:v>0</c:v>
                </c:pt>
                <c:pt idx="1">
                  <c:v>5</c:v>
                </c:pt>
                <c:pt idx="2">
                  <c:v>0</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213.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 Dr. A. John'!$K$1:$K$6</c:f>
              <c:strCache>
                <c:ptCount val="1"/>
                <c:pt idx="0">
                  <c:v>5. शिक्षक ने विषय के प्रति रूचि जागृत की , क्या आप इस बात से सहमत हैं?  
Do you agree that teacher aroused interest in the subject ?
 Agree Agree Agree Agree Agree</c:v>
                </c:pt>
              </c:strCache>
            </c:strRef>
          </c:tx>
          <c:explosion val="25"/>
          <c:dLbls>
            <c:showPercent val="1"/>
          </c:dLbls>
          <c:cat>
            <c:strRef>
              <c:f>' Dr. A. John'!$F$7:$F$11</c:f>
              <c:strCache>
                <c:ptCount val="5"/>
                <c:pt idx="0">
                  <c:v>Strongly Agree</c:v>
                </c:pt>
                <c:pt idx="1">
                  <c:v>Agree</c:v>
                </c:pt>
                <c:pt idx="2">
                  <c:v>Not Agree &amp; Not Disagree</c:v>
                </c:pt>
                <c:pt idx="3">
                  <c:v>Disagree</c:v>
                </c:pt>
                <c:pt idx="4">
                  <c:v>Strongly Disagree</c:v>
                </c:pt>
              </c:strCache>
            </c:strRef>
          </c:cat>
          <c:val>
            <c:numRef>
              <c:f>' Dr. A. John'!$K$7:$K$11</c:f>
              <c:numCache>
                <c:formatCode>General</c:formatCode>
                <c:ptCount val="5"/>
                <c:pt idx="0">
                  <c:v>0</c:v>
                </c:pt>
                <c:pt idx="1">
                  <c:v>5</c:v>
                </c:pt>
                <c:pt idx="2">
                  <c:v>0</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214.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 Dr. A. John'!$L$1:$L$6</c:f>
              <c:strCache>
                <c:ptCount val="1"/>
                <c:pt idx="0">
                  <c:v>6.  समय पर पाठ्यक्रम पूर्ण हुआ, क्या आप इस बात से सहमत हैं? 
Do you agree that the syllabus was completed on time  ?
 Disagree Agree Agree Disagree Agree</c:v>
                </c:pt>
              </c:strCache>
            </c:strRef>
          </c:tx>
          <c:explosion val="25"/>
          <c:dLbls>
            <c:showPercent val="1"/>
          </c:dLbls>
          <c:cat>
            <c:strRef>
              <c:f>' Dr. A. John'!$F$7:$F$11</c:f>
              <c:strCache>
                <c:ptCount val="5"/>
                <c:pt idx="0">
                  <c:v>Strongly Agree</c:v>
                </c:pt>
                <c:pt idx="1">
                  <c:v>Agree</c:v>
                </c:pt>
                <c:pt idx="2">
                  <c:v>Not Agree &amp; Not Disagree</c:v>
                </c:pt>
                <c:pt idx="3">
                  <c:v>Disagree</c:v>
                </c:pt>
                <c:pt idx="4">
                  <c:v>Strongly Disagree</c:v>
                </c:pt>
              </c:strCache>
            </c:strRef>
          </c:cat>
          <c:val>
            <c:numRef>
              <c:f>' Dr. A. John'!$L$7:$L$11</c:f>
              <c:numCache>
                <c:formatCode>General</c:formatCode>
                <c:ptCount val="5"/>
                <c:pt idx="0">
                  <c:v>0</c:v>
                </c:pt>
                <c:pt idx="1">
                  <c:v>3</c:v>
                </c:pt>
                <c:pt idx="2">
                  <c:v>0</c:v>
                </c:pt>
                <c:pt idx="3">
                  <c:v>2</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215.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 Dr. A. John'!$M$1:$M$6</c:f>
              <c:strCache>
                <c:ptCount val="1"/>
                <c:pt idx="0">
                  <c:v>7. शिक्षक समयनिष्ट है एवं नियमित व्याख्यान देते है, क्या आप इस बात से सहमत हैं? 
The teachers are punctual and give regular lectures. Do you agree with this ?
 Agree Agree Agree Agree Agree</c:v>
                </c:pt>
              </c:strCache>
            </c:strRef>
          </c:tx>
          <c:explosion val="25"/>
          <c:dLbls>
            <c:showPercent val="1"/>
          </c:dLbls>
          <c:cat>
            <c:strRef>
              <c:f>' Dr. A. John'!$F$7:$F$11</c:f>
              <c:strCache>
                <c:ptCount val="5"/>
                <c:pt idx="0">
                  <c:v>Strongly Agree</c:v>
                </c:pt>
                <c:pt idx="1">
                  <c:v>Agree</c:v>
                </c:pt>
                <c:pt idx="2">
                  <c:v>Not Agree &amp; Not Disagree</c:v>
                </c:pt>
                <c:pt idx="3">
                  <c:v>Disagree</c:v>
                </c:pt>
                <c:pt idx="4">
                  <c:v>Strongly Disagree</c:v>
                </c:pt>
              </c:strCache>
            </c:strRef>
          </c:cat>
          <c:val>
            <c:numRef>
              <c:f>' Dr. A. John'!$M$7:$M$11</c:f>
              <c:numCache>
                <c:formatCode>General</c:formatCode>
                <c:ptCount val="5"/>
                <c:pt idx="0">
                  <c:v>0</c:v>
                </c:pt>
                <c:pt idx="1">
                  <c:v>5</c:v>
                </c:pt>
                <c:pt idx="2">
                  <c:v>0</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122" l="0.70000000000000062" r="0.70000000000000062" t="0.75000000000000122" header="0.30000000000000032" footer="0.30000000000000032"/>
    <c:pageSetup/>
  </c:printSettings>
</c:chartSpace>
</file>

<file path=xl/charts/chart216.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 Dr. A. John'!$N$1:$N$6</c:f>
              <c:strCache>
                <c:ptCount val="1"/>
                <c:pt idx="0">
                  <c:v>8. शिक्षक का सम्प्रेषण सुस्पष्ठ है ,क्या आप इस बात से सहमत हैं ?
Teacher's communication is clear. Do you agree with this ? 
 Agree Agree Agree Agree Agree</c:v>
                </c:pt>
              </c:strCache>
            </c:strRef>
          </c:tx>
          <c:explosion val="25"/>
          <c:dLbls>
            <c:showPercent val="1"/>
          </c:dLbls>
          <c:cat>
            <c:strRef>
              <c:f>' Dr. A. John'!$F$7:$F$11</c:f>
              <c:strCache>
                <c:ptCount val="5"/>
                <c:pt idx="0">
                  <c:v>Strongly Agree</c:v>
                </c:pt>
                <c:pt idx="1">
                  <c:v>Agree</c:v>
                </c:pt>
                <c:pt idx="2">
                  <c:v>Not Agree &amp; Not Disagree</c:v>
                </c:pt>
                <c:pt idx="3">
                  <c:v>Disagree</c:v>
                </c:pt>
                <c:pt idx="4">
                  <c:v>Strongly Disagree</c:v>
                </c:pt>
              </c:strCache>
            </c:strRef>
          </c:cat>
          <c:val>
            <c:numRef>
              <c:f>' Dr. A. John'!$N$7:$N$11</c:f>
              <c:numCache>
                <c:formatCode>General</c:formatCode>
                <c:ptCount val="5"/>
                <c:pt idx="0">
                  <c:v>0</c:v>
                </c:pt>
                <c:pt idx="1">
                  <c:v>5</c:v>
                </c:pt>
                <c:pt idx="2">
                  <c:v>0</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217.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 Dr. A. John'!$O$1:$O$6</c:f>
              <c:strCache>
                <c:ptCount val="1"/>
                <c:pt idx="0">
                  <c:v>9. शिक्षक ने शिक्षण के दौरान आधुनिक तकनीक पावर पॉइन्ट का प्रयोग किया, क्या आप इस बात से सहमत हैं? 
Teacher used modern technology power point during teaching. Do you agree with this ?
 Disagree Agree Agree Disagree Agree</c:v>
                </c:pt>
              </c:strCache>
            </c:strRef>
          </c:tx>
          <c:explosion val="25"/>
          <c:dLbls>
            <c:showPercent val="1"/>
          </c:dLbls>
          <c:cat>
            <c:strRef>
              <c:f>' Dr. A. John'!$F$7:$F$11</c:f>
              <c:strCache>
                <c:ptCount val="5"/>
                <c:pt idx="0">
                  <c:v>Strongly Agree</c:v>
                </c:pt>
                <c:pt idx="1">
                  <c:v>Agree</c:v>
                </c:pt>
                <c:pt idx="2">
                  <c:v>Not Agree &amp; Not Disagree</c:v>
                </c:pt>
                <c:pt idx="3">
                  <c:v>Disagree</c:v>
                </c:pt>
                <c:pt idx="4">
                  <c:v>Strongly Disagree</c:v>
                </c:pt>
              </c:strCache>
            </c:strRef>
          </c:cat>
          <c:val>
            <c:numRef>
              <c:f>' Dr. A. John'!$O$7:$O$11</c:f>
              <c:numCache>
                <c:formatCode>General</c:formatCode>
                <c:ptCount val="5"/>
                <c:pt idx="0">
                  <c:v>0</c:v>
                </c:pt>
                <c:pt idx="1">
                  <c:v>3</c:v>
                </c:pt>
                <c:pt idx="2">
                  <c:v>0</c:v>
                </c:pt>
                <c:pt idx="3">
                  <c:v>2</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218.xml><?xml version="1.0" encoding="utf-8"?>
<c:chartSpace xmlns:c="http://schemas.openxmlformats.org/drawingml/2006/chart" xmlns:a="http://schemas.openxmlformats.org/drawingml/2006/main" xmlns:r="http://schemas.openxmlformats.org/officeDocument/2006/relationships">
  <c:lang val="en-US"/>
  <c:chart>
    <c:title/>
    <c:view3D>
      <c:rotX val="30"/>
      <c:perspective val="30"/>
    </c:view3D>
    <c:plotArea>
      <c:layout/>
      <c:pie3DChart>
        <c:varyColors val="1"/>
        <c:ser>
          <c:idx val="0"/>
          <c:order val="0"/>
          <c:tx>
            <c:strRef>
              <c:f>' Dr. A. John'!$P$1</c:f>
              <c:strCache>
                <c:ptCount val="1"/>
                <c:pt idx="0">
                  <c:v>10. विषय अवधारणा पर शिक्षक का ज्ञान
Teacher's knowledge on subject concept?
</c:v>
                </c:pt>
              </c:strCache>
            </c:strRef>
          </c:tx>
          <c:explosion val="25"/>
          <c:dLbls>
            <c:showPercent val="1"/>
          </c:dLbls>
          <c:val>
            <c:numRef>
              <c:f>' Dr. A. John'!$P$7:$P$11</c:f>
              <c:numCache>
                <c:formatCode>General</c:formatCode>
                <c:ptCount val="5"/>
                <c:pt idx="0">
                  <c:v>2</c:v>
                </c:pt>
                <c:pt idx="1">
                  <c:v>2</c:v>
                </c:pt>
                <c:pt idx="2">
                  <c:v>0</c:v>
                </c:pt>
                <c:pt idx="3">
                  <c:v>1</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219.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 Dr. A. John'!$Q$1:$Q$6</c:f>
              <c:strCache>
                <c:ptCount val="1"/>
                <c:pt idx="0">
                  <c:v>11. अपने शिक्षक से संतुष्टि का स्तर बताइये
Indicate you level of satisfaction with your teacher.
 Satisfied Satisfied Satisfied Satisfied Satisfied</c:v>
                </c:pt>
              </c:strCache>
            </c:strRef>
          </c:tx>
          <c:explosion val="25"/>
          <c:dLbls>
            <c:showPercent val="1"/>
          </c:dLbls>
          <c:cat>
            <c:strRef>
              <c:f>' Dr. A. John'!$F$7:$F$11</c:f>
              <c:strCache>
                <c:ptCount val="5"/>
                <c:pt idx="0">
                  <c:v>Strongly Agree</c:v>
                </c:pt>
                <c:pt idx="1">
                  <c:v>Agree</c:v>
                </c:pt>
                <c:pt idx="2">
                  <c:v>Not Agree &amp; Not Disagree</c:v>
                </c:pt>
                <c:pt idx="3">
                  <c:v>Disagree</c:v>
                </c:pt>
                <c:pt idx="4">
                  <c:v>Strongly Disagree</c:v>
                </c:pt>
              </c:strCache>
            </c:strRef>
          </c:cat>
          <c:val>
            <c:numRef>
              <c:f>' Dr. A. John'!$Q$7:$Q$11</c:f>
              <c:numCache>
                <c:formatCode>General</c:formatCode>
                <c:ptCount val="5"/>
                <c:pt idx="0">
                  <c:v>0</c:v>
                </c:pt>
                <c:pt idx="1">
                  <c:v>5</c:v>
                </c:pt>
                <c:pt idx="2">
                  <c:v>0</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233" l="0.70000000000000062" r="0.70000000000000062" t="0.75000000000000233"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Kavita Singh'!$Q$47</c:f>
              <c:strCache>
                <c:ptCount val="1"/>
                <c:pt idx="0">
                  <c:v>11. अपने शिक्षक से संतुष्टि का स्तर बताइये
Indicate you level of satisfaction with your teacher.
</c:v>
                </c:pt>
              </c:strCache>
            </c:strRef>
          </c:tx>
          <c:explosion val="25"/>
          <c:dLbls>
            <c:showPercent val="1"/>
          </c:dLbls>
          <c:val>
            <c:numRef>
              <c:f>' Dr. Kavita Singh'!$Q$57:$Q$61</c:f>
              <c:numCache>
                <c:formatCode>General</c:formatCode>
                <c:ptCount val="5"/>
                <c:pt idx="0">
                  <c:v>4</c:v>
                </c:pt>
                <c:pt idx="1">
                  <c:v>4</c:v>
                </c:pt>
                <c:pt idx="2">
                  <c:v>1</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533" l="0.70000000000000062" r="0.70000000000000062" t="0.75000000000000533" header="0.30000000000000032" footer="0.30000000000000032"/>
    <c:pageSetup/>
  </c:printSettings>
</c:chartSpace>
</file>

<file path=xl/charts/chart220.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 Dr. A. John'!$G$1:$G$6</c:f>
              <c:strCache>
                <c:ptCount val="1"/>
                <c:pt idx="0">
                  <c:v>1. व्याख्यान से रूचि में वृद्धि हुई, आप इस बात से सहमत हैं?
Do you agree that lecture? Increased interest?
 Agree Agree Agree Agree Agree</c:v>
                </c:pt>
              </c:strCache>
            </c:strRef>
          </c:tx>
          <c:explosion val="25"/>
          <c:dLbls>
            <c:showPercent val="1"/>
          </c:dLbls>
          <c:cat>
            <c:strRef>
              <c:f>' Dr. A. John'!$F$7:$F$11</c:f>
              <c:strCache>
                <c:ptCount val="5"/>
                <c:pt idx="0">
                  <c:v>Strongly Agree</c:v>
                </c:pt>
                <c:pt idx="1">
                  <c:v>Agree</c:v>
                </c:pt>
                <c:pt idx="2">
                  <c:v>Not Agree &amp; Not Disagree</c:v>
                </c:pt>
                <c:pt idx="3">
                  <c:v>Disagree</c:v>
                </c:pt>
                <c:pt idx="4">
                  <c:v>Strongly Disagree</c:v>
                </c:pt>
              </c:strCache>
            </c:strRef>
          </c:cat>
          <c:val>
            <c:numRef>
              <c:f>' Dr. A. John'!$G$7:$G$11</c:f>
              <c:numCache>
                <c:formatCode>General</c:formatCode>
                <c:ptCount val="5"/>
                <c:pt idx="0">
                  <c:v>0</c:v>
                </c:pt>
                <c:pt idx="1">
                  <c:v>5</c:v>
                </c:pt>
                <c:pt idx="2">
                  <c:v>0</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255" l="0.70000000000000062" r="0.70000000000000062" t="0.75000000000000255" header="0.30000000000000032" footer="0.30000000000000032"/>
    <c:pageSetup/>
  </c:printSettings>
</c:chartSpace>
</file>

<file path=xl/charts/chart221.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 Dr. A. John'!$H$42:$H$47</c:f>
              <c:strCache>
                <c:ptCount val="1"/>
                <c:pt idx="0">
                  <c:v>2. शिक्षण जानकारी से परिपूर्ण था क्या आप इस बात से सहमत हैं?
The teaching was full of information. Do you agree with this?
 Strongly Agree Strongly Disagree Agree Agree Agree</c:v>
                </c:pt>
              </c:strCache>
            </c:strRef>
          </c:tx>
          <c:explosion val="25"/>
          <c:dLbls>
            <c:showPercent val="1"/>
          </c:dLbls>
          <c:cat>
            <c:strRef>
              <c:f>' Dr. A. John'!$F$48:$F$52</c:f>
              <c:strCache>
                <c:ptCount val="5"/>
                <c:pt idx="0">
                  <c:v>Strongly Agree</c:v>
                </c:pt>
                <c:pt idx="1">
                  <c:v>Agree</c:v>
                </c:pt>
                <c:pt idx="2">
                  <c:v>Not Agree &amp; Not Disagree</c:v>
                </c:pt>
                <c:pt idx="3">
                  <c:v>Disagree</c:v>
                </c:pt>
                <c:pt idx="4">
                  <c:v>Strongly Disagree</c:v>
                </c:pt>
              </c:strCache>
            </c:strRef>
          </c:cat>
          <c:val>
            <c:numRef>
              <c:f>' Dr. A. John'!$H$48:$H$52</c:f>
              <c:numCache>
                <c:formatCode>General</c:formatCode>
                <c:ptCount val="5"/>
                <c:pt idx="0">
                  <c:v>1</c:v>
                </c:pt>
                <c:pt idx="1">
                  <c:v>3</c:v>
                </c:pt>
                <c:pt idx="2">
                  <c:v>0</c:v>
                </c:pt>
                <c:pt idx="3">
                  <c:v>0</c:v>
                </c:pt>
                <c:pt idx="4">
                  <c:v>1</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1" l="0.70000000000000062" r="0.70000000000000062" t="0.750000000000001" header="0.30000000000000032" footer="0.30000000000000032"/>
    <c:pageSetup/>
  </c:printSettings>
</c:chartSpace>
</file>

<file path=xl/charts/chart222.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 Dr. A. John'!$I$42:$I$47</c:f>
              <c:strCache>
                <c:ptCount val="1"/>
                <c:pt idx="0">
                  <c:v>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Strongly Agree Strongly Agree Ag</c:v>
                </c:pt>
              </c:strCache>
            </c:strRef>
          </c:tx>
          <c:explosion val="25"/>
          <c:dLbls>
            <c:showPercent val="1"/>
          </c:dLbls>
          <c:cat>
            <c:strRef>
              <c:f>' Dr. A. John'!$F$48:$F$52</c:f>
              <c:strCache>
                <c:ptCount val="5"/>
                <c:pt idx="0">
                  <c:v>Strongly Agree</c:v>
                </c:pt>
                <c:pt idx="1">
                  <c:v>Agree</c:v>
                </c:pt>
                <c:pt idx="2">
                  <c:v>Not Agree &amp; Not Disagree</c:v>
                </c:pt>
                <c:pt idx="3">
                  <c:v>Disagree</c:v>
                </c:pt>
                <c:pt idx="4">
                  <c:v>Strongly Disagree</c:v>
                </c:pt>
              </c:strCache>
            </c:strRef>
          </c:cat>
          <c:val>
            <c:numRef>
              <c:f>' Dr. A. John'!$I$48:$I$52</c:f>
              <c:numCache>
                <c:formatCode>General</c:formatCode>
                <c:ptCount val="5"/>
                <c:pt idx="0">
                  <c:v>2</c:v>
                </c:pt>
                <c:pt idx="1">
                  <c:v>3</c:v>
                </c:pt>
                <c:pt idx="2">
                  <c:v>0</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144" l="0.70000000000000062" r="0.70000000000000062" t="0.75000000000000144" header="0.30000000000000032" footer="0.30000000000000032"/>
    <c:pageSetup/>
  </c:printSettings>
</c:chartSpace>
</file>

<file path=xl/charts/chart223.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 Dr. A. John'!$J$42:$J$47</c:f>
              <c:strCache>
                <c:ptCount val="1"/>
                <c:pt idx="0">
                  <c:v>4. शिक्षक विद्यार्थियों के द्वारा पूछे गये प्रश्नो का समाधान करने हेतु तत्पर  रहते है क्या आप इस बात से सहमत हैं? 
 Teacher always ready to solve the questions asked by the students. Do you agree with this ? 
 Agree Strongly Disagree Agree Agree Agree</c:v>
                </c:pt>
              </c:strCache>
            </c:strRef>
          </c:tx>
          <c:explosion val="25"/>
          <c:dLbls>
            <c:showPercent val="1"/>
          </c:dLbls>
          <c:cat>
            <c:strRef>
              <c:f>' Dr. A. John'!$F$48:$F$52</c:f>
              <c:strCache>
                <c:ptCount val="5"/>
                <c:pt idx="0">
                  <c:v>Strongly Agree</c:v>
                </c:pt>
                <c:pt idx="1">
                  <c:v>Agree</c:v>
                </c:pt>
                <c:pt idx="2">
                  <c:v>Not Agree &amp; Not Disagree</c:v>
                </c:pt>
                <c:pt idx="3">
                  <c:v>Disagree</c:v>
                </c:pt>
                <c:pt idx="4">
                  <c:v>Strongly Disagree</c:v>
                </c:pt>
              </c:strCache>
            </c:strRef>
          </c:cat>
          <c:val>
            <c:numRef>
              <c:f>' Dr. A. John'!$J$48:$J$52</c:f>
              <c:numCache>
                <c:formatCode>General</c:formatCode>
                <c:ptCount val="5"/>
                <c:pt idx="0">
                  <c:v>0</c:v>
                </c:pt>
                <c:pt idx="1">
                  <c:v>4</c:v>
                </c:pt>
                <c:pt idx="2">
                  <c:v>0</c:v>
                </c:pt>
                <c:pt idx="3">
                  <c:v>0</c:v>
                </c:pt>
                <c:pt idx="4">
                  <c:v>1</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224.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 Dr. A. John'!$K$42:$K$47</c:f>
              <c:strCache>
                <c:ptCount val="1"/>
                <c:pt idx="0">
                  <c:v>5. शिक्षक ने विषय के प्रति रूचि जागृत की , क्या आप इस बात से सहमत हैं?  
Do you agree that teacher aroused interest in the subject ?
 Agree Agree Agree Agree Agree</c:v>
                </c:pt>
              </c:strCache>
            </c:strRef>
          </c:tx>
          <c:explosion val="25"/>
          <c:dLbls>
            <c:showPercent val="1"/>
          </c:dLbls>
          <c:cat>
            <c:strRef>
              <c:f>' Dr. A. John'!$F$48:$F$52</c:f>
              <c:strCache>
                <c:ptCount val="5"/>
                <c:pt idx="0">
                  <c:v>Strongly Agree</c:v>
                </c:pt>
                <c:pt idx="1">
                  <c:v>Agree</c:v>
                </c:pt>
                <c:pt idx="2">
                  <c:v>Not Agree &amp; Not Disagree</c:v>
                </c:pt>
                <c:pt idx="3">
                  <c:v>Disagree</c:v>
                </c:pt>
                <c:pt idx="4">
                  <c:v>Strongly Disagree</c:v>
                </c:pt>
              </c:strCache>
            </c:strRef>
          </c:cat>
          <c:val>
            <c:numRef>
              <c:f>' Dr. A. John'!$K$48:$K$52</c:f>
              <c:numCache>
                <c:formatCode>General</c:formatCode>
                <c:ptCount val="5"/>
                <c:pt idx="0">
                  <c:v>0</c:v>
                </c:pt>
                <c:pt idx="1">
                  <c:v>5</c:v>
                </c:pt>
                <c:pt idx="2">
                  <c:v>0</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225.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 Dr. A. John'!$L$42:$L$47</c:f>
              <c:strCache>
                <c:ptCount val="1"/>
                <c:pt idx="0">
                  <c:v>6.  समय पर पाठ्यक्रम पूर्ण हुआ, क्या आप इस बात से सहमत हैं? 
Do you agree that the syllabus was completed on time  ?
 Agree Strongly Disagree Agree Agree Agree</c:v>
                </c:pt>
              </c:strCache>
            </c:strRef>
          </c:tx>
          <c:explosion val="25"/>
          <c:dLbls>
            <c:showPercent val="1"/>
          </c:dLbls>
          <c:cat>
            <c:strRef>
              <c:f>' Dr. A. John'!$F$48:$F$52</c:f>
              <c:strCache>
                <c:ptCount val="5"/>
                <c:pt idx="0">
                  <c:v>Strongly Agree</c:v>
                </c:pt>
                <c:pt idx="1">
                  <c:v>Agree</c:v>
                </c:pt>
                <c:pt idx="2">
                  <c:v>Not Agree &amp; Not Disagree</c:v>
                </c:pt>
                <c:pt idx="3">
                  <c:v>Disagree</c:v>
                </c:pt>
                <c:pt idx="4">
                  <c:v>Strongly Disagree</c:v>
                </c:pt>
              </c:strCache>
            </c:strRef>
          </c:cat>
          <c:val>
            <c:numRef>
              <c:f>' Dr. A. John'!$L$48:$L$52</c:f>
              <c:numCache>
                <c:formatCode>General</c:formatCode>
                <c:ptCount val="5"/>
                <c:pt idx="0">
                  <c:v>0</c:v>
                </c:pt>
                <c:pt idx="1">
                  <c:v>4</c:v>
                </c:pt>
                <c:pt idx="2">
                  <c:v>0</c:v>
                </c:pt>
                <c:pt idx="3">
                  <c:v>0</c:v>
                </c:pt>
                <c:pt idx="4">
                  <c:v>1</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226.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 Dr. A. John'!$M$42:$M$47</c:f>
              <c:strCache>
                <c:ptCount val="1"/>
                <c:pt idx="0">
                  <c:v>7. शिक्षक समयनिष्ट है एवं नियमित व्याख्यान देते है, क्या आप इस बात से सहमत हैं? 
The teachers are punctual and give regular lectures. Do you agree with this ?
 Agree Strongly Agree Agree Agree Agree</c:v>
                </c:pt>
              </c:strCache>
            </c:strRef>
          </c:tx>
          <c:explosion val="25"/>
          <c:dLbls>
            <c:showPercent val="1"/>
          </c:dLbls>
          <c:cat>
            <c:strRef>
              <c:f>' Dr. A. John'!$F$48:$F$52</c:f>
              <c:strCache>
                <c:ptCount val="5"/>
                <c:pt idx="0">
                  <c:v>Strongly Agree</c:v>
                </c:pt>
                <c:pt idx="1">
                  <c:v>Agree</c:v>
                </c:pt>
                <c:pt idx="2">
                  <c:v>Not Agree &amp; Not Disagree</c:v>
                </c:pt>
                <c:pt idx="3">
                  <c:v>Disagree</c:v>
                </c:pt>
                <c:pt idx="4">
                  <c:v>Strongly Disagree</c:v>
                </c:pt>
              </c:strCache>
            </c:strRef>
          </c:cat>
          <c:val>
            <c:numRef>
              <c:f>' Dr. A. John'!$M$48:$M$52</c:f>
              <c:numCache>
                <c:formatCode>General</c:formatCode>
                <c:ptCount val="5"/>
                <c:pt idx="0">
                  <c:v>1</c:v>
                </c:pt>
                <c:pt idx="1">
                  <c:v>4</c:v>
                </c:pt>
                <c:pt idx="2">
                  <c:v>0</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122" l="0.70000000000000062" r="0.70000000000000062" t="0.75000000000000122" header="0.30000000000000032" footer="0.30000000000000032"/>
    <c:pageSetup/>
  </c:printSettings>
</c:chartSpace>
</file>

<file path=xl/charts/chart227.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 Dr. A. John'!$N$42:$N$47</c:f>
              <c:strCache>
                <c:ptCount val="1"/>
                <c:pt idx="0">
                  <c:v>8. शिक्षक का सम्प्रेषण सुस्पष्ठ है ,क्या आप इस बात से सहमत हैं ?
Teacher's communication is clear. Do you agree with this ? 
 Agree Strongly Disagree Agree Agree Agree</c:v>
                </c:pt>
              </c:strCache>
            </c:strRef>
          </c:tx>
          <c:explosion val="25"/>
          <c:dLbls>
            <c:showPercent val="1"/>
          </c:dLbls>
          <c:cat>
            <c:strRef>
              <c:f>' Dr. A. John'!$F$48:$F$52</c:f>
              <c:strCache>
                <c:ptCount val="5"/>
                <c:pt idx="0">
                  <c:v>Strongly Agree</c:v>
                </c:pt>
                <c:pt idx="1">
                  <c:v>Agree</c:v>
                </c:pt>
                <c:pt idx="2">
                  <c:v>Not Agree &amp; Not Disagree</c:v>
                </c:pt>
                <c:pt idx="3">
                  <c:v>Disagree</c:v>
                </c:pt>
                <c:pt idx="4">
                  <c:v>Strongly Disagree</c:v>
                </c:pt>
              </c:strCache>
            </c:strRef>
          </c:cat>
          <c:val>
            <c:numRef>
              <c:f>' Dr. A. John'!$N$48:$N$52</c:f>
              <c:numCache>
                <c:formatCode>General</c:formatCode>
                <c:ptCount val="5"/>
                <c:pt idx="0">
                  <c:v>0</c:v>
                </c:pt>
                <c:pt idx="1">
                  <c:v>4</c:v>
                </c:pt>
                <c:pt idx="2">
                  <c:v>0</c:v>
                </c:pt>
                <c:pt idx="3">
                  <c:v>0</c:v>
                </c:pt>
                <c:pt idx="4">
                  <c:v>1</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228.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 Dr. A. John'!$O$42:$O$47</c:f>
              <c:strCache>
                <c:ptCount val="1"/>
                <c:pt idx="0">
                  <c:v>9. शिक्षक ने शिक्षण के दौरान आधुनिक तकनीक पावर पॉइन्ट का प्रयोग किया, क्या आप इस बात से सहमत हैं? 
Teacher used modern technology power point during teaching. Do you agree with this ?
 Not Agree &amp; Not Disagree Strongly Agree Agree Agree Agree</c:v>
                </c:pt>
              </c:strCache>
            </c:strRef>
          </c:tx>
          <c:explosion val="25"/>
          <c:dLbls>
            <c:showPercent val="1"/>
          </c:dLbls>
          <c:cat>
            <c:strRef>
              <c:f>' Dr. A. John'!$F$48:$F$52</c:f>
              <c:strCache>
                <c:ptCount val="5"/>
                <c:pt idx="0">
                  <c:v>Strongly Agree</c:v>
                </c:pt>
                <c:pt idx="1">
                  <c:v>Agree</c:v>
                </c:pt>
                <c:pt idx="2">
                  <c:v>Not Agree &amp; Not Disagree</c:v>
                </c:pt>
                <c:pt idx="3">
                  <c:v>Disagree</c:v>
                </c:pt>
                <c:pt idx="4">
                  <c:v>Strongly Disagree</c:v>
                </c:pt>
              </c:strCache>
            </c:strRef>
          </c:cat>
          <c:val>
            <c:numRef>
              <c:f>' Dr. A. John'!$O$48:$O$52</c:f>
              <c:numCache>
                <c:formatCode>General</c:formatCode>
                <c:ptCount val="5"/>
                <c:pt idx="0">
                  <c:v>1</c:v>
                </c:pt>
                <c:pt idx="1">
                  <c:v>3</c:v>
                </c:pt>
                <c:pt idx="2">
                  <c:v>1</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229.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 Dr. A. John'!$P$42</c:f>
              <c:strCache>
                <c:ptCount val="1"/>
                <c:pt idx="0">
                  <c:v>10. विषय अवधारणा पर शिक्षक का ज्ञान
Teacher's knowledge on subject concept?
</c:v>
                </c:pt>
              </c:strCache>
            </c:strRef>
          </c:tx>
          <c:explosion val="25"/>
          <c:dLbls>
            <c:showPercent val="1"/>
          </c:dLbls>
          <c:val>
            <c:numRef>
              <c:f>' Dr. A. John'!$P$48:$P$52</c:f>
              <c:numCache>
                <c:formatCode>General</c:formatCode>
                <c:ptCount val="5"/>
                <c:pt idx="0">
                  <c:v>1</c:v>
                </c:pt>
                <c:pt idx="1">
                  <c:v>2</c:v>
                </c:pt>
                <c:pt idx="2">
                  <c:v>2</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Praveen Gupta'!$H$4:$H$11</c:f>
              <c:strCache>
                <c:ptCount val="1"/>
                <c:pt idx="0">
                  <c:v>2. शिक्षण जानकारी से परिपूर्ण था क्या आप इस बात से सहमत हैं?
The teaching was full of information. Do you agree with this?
 Agree Agree Strongly Agree Agree Strongly Agree Strongly Agree Agree</c:v>
                </c:pt>
              </c:strCache>
            </c:strRef>
          </c:tx>
          <c:explosion val="25"/>
          <c:dLbls>
            <c:showPercent val="1"/>
          </c:dLbls>
          <c:cat>
            <c:strRef>
              <c:f>' Dr. Praveen Gupta'!$F$12:$F$16</c:f>
              <c:strCache>
                <c:ptCount val="5"/>
                <c:pt idx="0">
                  <c:v>Strongly Agree</c:v>
                </c:pt>
                <c:pt idx="1">
                  <c:v>Agree</c:v>
                </c:pt>
                <c:pt idx="2">
                  <c:v>Not Agree &amp; Not Disagree</c:v>
                </c:pt>
                <c:pt idx="3">
                  <c:v>Disagree</c:v>
                </c:pt>
                <c:pt idx="4">
                  <c:v>Strongly Disagree</c:v>
                </c:pt>
              </c:strCache>
            </c:strRef>
          </c:cat>
          <c:val>
            <c:numRef>
              <c:f>' Dr. Praveen Gupta'!$H$12:$H$16</c:f>
              <c:numCache>
                <c:formatCode>General</c:formatCode>
                <c:ptCount val="5"/>
                <c:pt idx="0">
                  <c:v>3</c:v>
                </c:pt>
                <c:pt idx="1">
                  <c:v>4</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 l="0.70000000000000062" r="0.70000000000000062" t="0.750000000000001" header="0.30000000000000032" footer="0.30000000000000032"/>
    <c:pageSetup/>
  </c:printSettings>
</c:chartSpace>
</file>

<file path=xl/charts/chart230.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 Dr. A. John'!$Q$42:$Q$47</c:f>
              <c:strCache>
                <c:ptCount val="1"/>
                <c:pt idx="0">
                  <c:v>11. अपने शिक्षक से संतुष्टि का स्तर बताइये
Indicate you level of satisfaction with your teacher.
 Satisfied Highly Disstisfied Avarage Satisfied Avarage</c:v>
                </c:pt>
              </c:strCache>
            </c:strRef>
          </c:tx>
          <c:explosion val="25"/>
          <c:dLbls>
            <c:showPercent val="1"/>
          </c:dLbls>
          <c:cat>
            <c:strRef>
              <c:f>' Dr. A. John'!$F$48:$F$52</c:f>
              <c:strCache>
                <c:ptCount val="5"/>
                <c:pt idx="0">
                  <c:v>Strongly Agree</c:v>
                </c:pt>
                <c:pt idx="1">
                  <c:v>Agree</c:v>
                </c:pt>
                <c:pt idx="2">
                  <c:v>Not Agree &amp; Not Disagree</c:v>
                </c:pt>
                <c:pt idx="3">
                  <c:v>Disagree</c:v>
                </c:pt>
                <c:pt idx="4">
                  <c:v>Strongly Disagree</c:v>
                </c:pt>
              </c:strCache>
            </c:strRef>
          </c:cat>
          <c:val>
            <c:numRef>
              <c:f>' Dr. A. John'!$Q$48:$Q$52</c:f>
              <c:numCache>
                <c:formatCode>General</c:formatCode>
                <c:ptCount val="5"/>
                <c:pt idx="0">
                  <c:v>0</c:v>
                </c:pt>
                <c:pt idx="1">
                  <c:v>2</c:v>
                </c:pt>
                <c:pt idx="2">
                  <c:v>2</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233" l="0.70000000000000062" r="0.70000000000000062" t="0.75000000000000233" header="0.30000000000000032" footer="0.30000000000000032"/>
    <c:pageSetup/>
  </c:printSettings>
</c:chartSpace>
</file>

<file path=xl/charts/chart231.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 Dr. A. John'!$G$42:$G$47</c:f>
              <c:strCache>
                <c:ptCount val="1"/>
                <c:pt idx="0">
                  <c:v>1. व्याख्यान से रूचि में वृद्धि हुई, आप इस बात से सहमत हैं?
Do you agree that lecture? Increased interest?
 Agree Agree Agree Agree Agree</c:v>
                </c:pt>
              </c:strCache>
            </c:strRef>
          </c:tx>
          <c:explosion val="25"/>
          <c:dLbls>
            <c:showPercent val="1"/>
          </c:dLbls>
          <c:cat>
            <c:strRef>
              <c:f>' Dr. A. John'!$F$48:$F$52</c:f>
              <c:strCache>
                <c:ptCount val="5"/>
                <c:pt idx="0">
                  <c:v>Strongly Agree</c:v>
                </c:pt>
                <c:pt idx="1">
                  <c:v>Agree</c:v>
                </c:pt>
                <c:pt idx="2">
                  <c:v>Not Agree &amp; Not Disagree</c:v>
                </c:pt>
                <c:pt idx="3">
                  <c:v>Disagree</c:v>
                </c:pt>
                <c:pt idx="4">
                  <c:v>Strongly Disagree</c:v>
                </c:pt>
              </c:strCache>
            </c:strRef>
          </c:cat>
          <c:val>
            <c:numRef>
              <c:f>' Dr. A. John'!$G$48:$G$52</c:f>
              <c:numCache>
                <c:formatCode>General</c:formatCode>
                <c:ptCount val="5"/>
                <c:pt idx="0">
                  <c:v>0</c:v>
                </c:pt>
                <c:pt idx="1">
                  <c:v>5</c:v>
                </c:pt>
                <c:pt idx="2">
                  <c:v>0</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255" l="0.70000000000000062" r="0.70000000000000062" t="0.75000000000000255" header="0.30000000000000032" footer="0.30000000000000032"/>
    <c:pageSetup/>
  </c:printSettings>
</c:chartSpace>
</file>

<file path=xl/charts/chart232.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A. John'!$H$87:$H$99</c:f>
              <c:strCache>
                <c:ptCount val="1"/>
                <c:pt idx="0">
                  <c:v>2. शिक्षण जानकारी से परिपूर्ण था क्या आप इस बात से सहमत हैं?
The teaching was full of information. Do you agree with this?
 Strongly Agree Agree Agree Agree Strongly Agree Strongly Agree Agree Strongly Agree Agree Agree Agree Strongly Agree</c:v>
                </c:pt>
              </c:strCache>
            </c:strRef>
          </c:tx>
          <c:explosion val="25"/>
          <c:dLbls>
            <c:showPercent val="1"/>
          </c:dLbls>
          <c:cat>
            <c:strRef>
              <c:f>' Dr. A. John'!$F$100:$F$104</c:f>
              <c:strCache>
                <c:ptCount val="5"/>
                <c:pt idx="0">
                  <c:v>Strongly Agree</c:v>
                </c:pt>
                <c:pt idx="1">
                  <c:v>Agree</c:v>
                </c:pt>
                <c:pt idx="2">
                  <c:v>Not Agree &amp; Not Disagree</c:v>
                </c:pt>
                <c:pt idx="3">
                  <c:v>Disagree</c:v>
                </c:pt>
                <c:pt idx="4">
                  <c:v>Strongly Disagree</c:v>
                </c:pt>
              </c:strCache>
            </c:strRef>
          </c:cat>
          <c:val>
            <c:numRef>
              <c:f>' Dr. A. John'!$H$100:$H$104</c:f>
              <c:numCache>
                <c:formatCode>General</c:formatCode>
                <c:ptCount val="5"/>
                <c:pt idx="0">
                  <c:v>5</c:v>
                </c:pt>
                <c:pt idx="1">
                  <c:v>7</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 l="0.70000000000000062" r="0.70000000000000062" t="0.750000000000001" header="0.30000000000000032" footer="0.30000000000000032"/>
    <c:pageSetup/>
  </c:printSettings>
</c:chartSpace>
</file>

<file path=xl/charts/chart233.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A. John'!$I$87:$I$99</c:f>
              <c:strCache>
                <c:ptCount val="1"/>
                <c:pt idx="0">
                  <c:v>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Strongly Agree Agree Agree Stron</c:v>
                </c:pt>
              </c:strCache>
            </c:strRef>
          </c:tx>
          <c:explosion val="25"/>
          <c:dLbls>
            <c:showPercent val="1"/>
          </c:dLbls>
          <c:cat>
            <c:strRef>
              <c:f>' Dr. A. John'!$F$100:$F$104</c:f>
              <c:strCache>
                <c:ptCount val="5"/>
                <c:pt idx="0">
                  <c:v>Strongly Agree</c:v>
                </c:pt>
                <c:pt idx="1">
                  <c:v>Agree</c:v>
                </c:pt>
                <c:pt idx="2">
                  <c:v>Not Agree &amp; Not Disagree</c:v>
                </c:pt>
                <c:pt idx="3">
                  <c:v>Disagree</c:v>
                </c:pt>
                <c:pt idx="4">
                  <c:v>Strongly Disagree</c:v>
                </c:pt>
              </c:strCache>
            </c:strRef>
          </c:cat>
          <c:val>
            <c:numRef>
              <c:f>' Dr. A. John'!$I$100:$I$104</c:f>
              <c:numCache>
                <c:formatCode>General</c:formatCode>
                <c:ptCount val="5"/>
                <c:pt idx="0">
                  <c:v>4</c:v>
                </c:pt>
                <c:pt idx="1">
                  <c:v>8</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44" l="0.70000000000000062" r="0.70000000000000062" t="0.75000000000000144" header="0.30000000000000032" footer="0.30000000000000032"/>
    <c:pageSetup/>
  </c:printSettings>
</c:chartSpace>
</file>

<file path=xl/charts/chart234.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A. John'!$J$87:$J$99</c:f>
              <c:strCache>
                <c:ptCount val="1"/>
                <c:pt idx="0">
                  <c:v>4. शिक्षक विद्यार्थियों के द्वारा पूछे गये प्रश्नो का समाधान करने हेतु तत्पर  रहते है क्या आप इस बात से सहमत हैं? 
 Teacher always ready to solve the questions asked by the students. Do you agree with this ? 
 Strongly Agree Agree Agree Strongly Agree Str</c:v>
                </c:pt>
              </c:strCache>
            </c:strRef>
          </c:tx>
          <c:explosion val="25"/>
          <c:dLbls>
            <c:showPercent val="1"/>
          </c:dLbls>
          <c:cat>
            <c:strRef>
              <c:f>' Dr. A. John'!$F$100:$F$104</c:f>
              <c:strCache>
                <c:ptCount val="5"/>
                <c:pt idx="0">
                  <c:v>Strongly Agree</c:v>
                </c:pt>
                <c:pt idx="1">
                  <c:v>Agree</c:v>
                </c:pt>
                <c:pt idx="2">
                  <c:v>Not Agree &amp; Not Disagree</c:v>
                </c:pt>
                <c:pt idx="3">
                  <c:v>Disagree</c:v>
                </c:pt>
                <c:pt idx="4">
                  <c:v>Strongly Disagree</c:v>
                </c:pt>
              </c:strCache>
            </c:strRef>
          </c:cat>
          <c:val>
            <c:numRef>
              <c:f>' Dr. A. John'!$J$100:$J$104</c:f>
              <c:numCache>
                <c:formatCode>General</c:formatCode>
                <c:ptCount val="5"/>
                <c:pt idx="0">
                  <c:v>4</c:v>
                </c:pt>
                <c:pt idx="1">
                  <c:v>8</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235.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A. John'!$K$87:$K$99</c:f>
              <c:strCache>
                <c:ptCount val="1"/>
                <c:pt idx="0">
                  <c:v>5. शिक्षक ने विषय के प्रति रूचि जागृत की , क्या आप इस बात से सहमत हैं?  
Do you agree that teacher aroused interest in the subject ?
 Strongly Agree Agree Agree Strongly Agree Strongly Agree Agree Agree Strongly Agree Agree Agree Agree Strongly Agree</c:v>
                </c:pt>
              </c:strCache>
            </c:strRef>
          </c:tx>
          <c:explosion val="25"/>
          <c:dLbls>
            <c:showPercent val="1"/>
          </c:dLbls>
          <c:cat>
            <c:strRef>
              <c:f>' Dr. A. John'!$F$100:$F$104</c:f>
              <c:strCache>
                <c:ptCount val="5"/>
                <c:pt idx="0">
                  <c:v>Strongly Agree</c:v>
                </c:pt>
                <c:pt idx="1">
                  <c:v>Agree</c:v>
                </c:pt>
                <c:pt idx="2">
                  <c:v>Not Agree &amp; Not Disagree</c:v>
                </c:pt>
                <c:pt idx="3">
                  <c:v>Disagree</c:v>
                </c:pt>
                <c:pt idx="4">
                  <c:v>Strongly Disagree</c:v>
                </c:pt>
              </c:strCache>
            </c:strRef>
          </c:cat>
          <c:val>
            <c:numRef>
              <c:f>' Dr. A. John'!$K$100:$K$104</c:f>
              <c:numCache>
                <c:formatCode>General</c:formatCode>
                <c:ptCount val="5"/>
                <c:pt idx="0">
                  <c:v>5</c:v>
                </c:pt>
                <c:pt idx="1">
                  <c:v>7</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236.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A. John'!$L$87:$L$99</c:f>
              <c:strCache>
                <c:ptCount val="1"/>
                <c:pt idx="0">
                  <c:v>6.  समय पर पाठ्यक्रम पूर्ण हुआ, क्या आप इस बात से सहमत हैं? 
Do you agree that the syllabus was completed on time  ?
 Strongly Agree Agree Agree Strongly Agree Agree Agree Disagree Strongly Agree Agree Agree Agree Strongly Agree</c:v>
                </c:pt>
              </c:strCache>
            </c:strRef>
          </c:tx>
          <c:explosion val="25"/>
          <c:dLbls>
            <c:showPercent val="1"/>
          </c:dLbls>
          <c:cat>
            <c:strRef>
              <c:f>' Dr. A. John'!$F$100:$F$104</c:f>
              <c:strCache>
                <c:ptCount val="5"/>
                <c:pt idx="0">
                  <c:v>Strongly Agree</c:v>
                </c:pt>
                <c:pt idx="1">
                  <c:v>Agree</c:v>
                </c:pt>
                <c:pt idx="2">
                  <c:v>Not Agree &amp; Not Disagree</c:v>
                </c:pt>
                <c:pt idx="3">
                  <c:v>Disagree</c:v>
                </c:pt>
                <c:pt idx="4">
                  <c:v>Strongly Disagree</c:v>
                </c:pt>
              </c:strCache>
            </c:strRef>
          </c:cat>
          <c:val>
            <c:numRef>
              <c:f>' Dr. A. John'!$L$100:$L$104</c:f>
              <c:numCache>
                <c:formatCode>General</c:formatCode>
                <c:ptCount val="5"/>
                <c:pt idx="0">
                  <c:v>4</c:v>
                </c:pt>
                <c:pt idx="1">
                  <c:v>7</c:v>
                </c:pt>
                <c:pt idx="2">
                  <c:v>0</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237.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A. John'!$F$87:$F$103</c:f>
              <c:strCache>
                <c:ptCount val="1"/>
                <c:pt idx="0">
                  <c:v>Subject &amp; Teacher Sociology- Dr. A. John Sociology- Dr. A. John Sociology- Dr. A. John Sociology- Dr. A. John Sociology- Dr. A. John Sociology- Dr. A. John Sociology- Dr. A. John Sociology- Dr. A. John Sociology- Dr. A. John Sociology- Dr. A. John Sociolo</c:v>
                </c:pt>
              </c:strCache>
            </c:strRef>
          </c:tx>
          <c:explosion val="25"/>
          <c:dLbls>
            <c:showPercent val="1"/>
          </c:dLbls>
          <c:val>
            <c:numRef>
              <c:f>' Dr. A. John'!$F$104</c:f>
              <c:numCache>
                <c:formatCode>General</c:formatCode>
                <c:ptCount val="1"/>
                <c:pt idx="0">
                  <c:v>0</c:v>
                </c:pt>
              </c:numCache>
            </c:numRef>
          </c:val>
        </c:ser>
        <c:ser>
          <c:idx val="1"/>
          <c:order val="1"/>
          <c:tx>
            <c:strRef>
              <c:f>' Dr. A. John'!$M$87:$M$103</c:f>
              <c:strCache>
                <c:ptCount val="1"/>
                <c:pt idx="0">
                  <c:v>7. शिक्षक समयनिष्ट है एवं नियमित व्याख्यान देते है, क्या आप इस बात से सहमत हैं? 
The teachers are punctual and give regular lectures. Do you agree with this ?
 Strongly Agree Agree Agree Agree Strongly Agree Strongly Agree Disagree Strongly Agree Agree Ag</c:v>
                </c:pt>
              </c:strCache>
            </c:strRef>
          </c:tx>
          <c:dLbls>
            <c:showPercent val="1"/>
          </c:dLbls>
          <c:val>
            <c:numRef>
              <c:f>' Dr. A. John'!$M$104:$M$105</c:f>
              <c:numCache>
                <c:formatCode>General</c:formatCode>
                <c:ptCount val="2"/>
                <c:pt idx="0">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22" l="0.70000000000000062" r="0.70000000000000062" t="0.75000000000000122" header="0.30000000000000032" footer="0.30000000000000032"/>
    <c:pageSetup/>
  </c:printSettings>
</c:chartSpace>
</file>

<file path=xl/charts/chart238.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A. John'!$N$87:$N$99</c:f>
              <c:strCache>
                <c:ptCount val="1"/>
                <c:pt idx="0">
                  <c:v>8. शिक्षक का सम्प्रेषण सुस्पष्ठ है ,क्या आप इस बात से सहमत हैं ?
Teacher's communication is clear. Do you agree with this ? 
 Strongly Agree Agree Agree Agree Strongly Agree Agree Agree Strongly Agree Agree Agree Agree Strongly Agree</c:v>
                </c:pt>
              </c:strCache>
            </c:strRef>
          </c:tx>
          <c:explosion val="25"/>
          <c:dLbls>
            <c:showPercent val="1"/>
          </c:dLbls>
          <c:cat>
            <c:strRef>
              <c:f>' Dr. A. John'!$F$100:$F$104</c:f>
              <c:strCache>
                <c:ptCount val="5"/>
                <c:pt idx="0">
                  <c:v>Strongly Agree</c:v>
                </c:pt>
                <c:pt idx="1">
                  <c:v>Agree</c:v>
                </c:pt>
                <c:pt idx="2">
                  <c:v>Not Agree &amp; Not Disagree</c:v>
                </c:pt>
                <c:pt idx="3">
                  <c:v>Disagree</c:v>
                </c:pt>
                <c:pt idx="4">
                  <c:v>Strongly Disagree</c:v>
                </c:pt>
              </c:strCache>
            </c:strRef>
          </c:cat>
          <c:val>
            <c:numRef>
              <c:f>' Dr. A. John'!$N$100:$N$104</c:f>
              <c:numCache>
                <c:formatCode>General</c:formatCode>
                <c:ptCount val="5"/>
                <c:pt idx="0">
                  <c:v>4</c:v>
                </c:pt>
                <c:pt idx="1">
                  <c:v>8</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239.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A. John'!$O$87:$O$99</c:f>
              <c:strCache>
                <c:ptCount val="1"/>
                <c:pt idx="0">
                  <c:v>9. शिक्षक ने शिक्षण के दौरान आधुनिक तकनीक पावर पॉइन्ट का प्रयोग किया, क्या आप इस बात से सहमत हैं? 
Teacher used modern technology power point during teaching. Do you agree with this ?
 Strongly Agree Agree Agree Agree Agree Agree Disagree Strongly Agree N</c:v>
                </c:pt>
              </c:strCache>
            </c:strRef>
          </c:tx>
          <c:explosion val="25"/>
          <c:dLbls>
            <c:showPercent val="1"/>
          </c:dLbls>
          <c:cat>
            <c:strRef>
              <c:f>' Dr. A. John'!$F$100:$F$104</c:f>
              <c:strCache>
                <c:ptCount val="5"/>
                <c:pt idx="0">
                  <c:v>Strongly Agree</c:v>
                </c:pt>
                <c:pt idx="1">
                  <c:v>Agree</c:v>
                </c:pt>
                <c:pt idx="2">
                  <c:v>Not Agree &amp; Not Disagree</c:v>
                </c:pt>
                <c:pt idx="3">
                  <c:v>Disagree</c:v>
                </c:pt>
                <c:pt idx="4">
                  <c:v>Strongly Disagree</c:v>
                </c:pt>
              </c:strCache>
            </c:strRef>
          </c:cat>
          <c:val>
            <c:numRef>
              <c:f>' Dr. A. John'!$O$100:$O$104</c:f>
              <c:numCache>
                <c:formatCode>General</c:formatCode>
                <c:ptCount val="5"/>
                <c:pt idx="0">
                  <c:v>2</c:v>
                </c:pt>
                <c:pt idx="1">
                  <c:v>8</c:v>
                </c:pt>
                <c:pt idx="2">
                  <c:v>1</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Praveen Gupta'!$I$4:$I$11</c:f>
              <c:strCache>
                <c:ptCount val="1"/>
                <c:pt idx="0">
                  <c:v>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Agree Agree Agree Agree Strongly</c:v>
                </c:pt>
              </c:strCache>
            </c:strRef>
          </c:tx>
          <c:explosion val="25"/>
          <c:dLbls>
            <c:showPercent val="1"/>
          </c:dLbls>
          <c:cat>
            <c:strRef>
              <c:f>' Dr. Praveen Gupta'!$F$12:$F$16</c:f>
              <c:strCache>
                <c:ptCount val="5"/>
                <c:pt idx="0">
                  <c:v>Strongly Agree</c:v>
                </c:pt>
                <c:pt idx="1">
                  <c:v>Agree</c:v>
                </c:pt>
                <c:pt idx="2">
                  <c:v>Not Agree &amp; Not Disagree</c:v>
                </c:pt>
                <c:pt idx="3">
                  <c:v>Disagree</c:v>
                </c:pt>
                <c:pt idx="4">
                  <c:v>Strongly Disagree</c:v>
                </c:pt>
              </c:strCache>
            </c:strRef>
          </c:cat>
          <c:val>
            <c:numRef>
              <c:f>' Dr. Praveen Gupta'!$I$12:$I$16</c:f>
              <c:numCache>
                <c:formatCode>General</c:formatCode>
                <c:ptCount val="5"/>
                <c:pt idx="0">
                  <c:v>2</c:v>
                </c:pt>
                <c:pt idx="1">
                  <c:v>5</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44" l="0.70000000000000062" r="0.70000000000000062" t="0.75000000000000144" header="0.30000000000000032" footer="0.30000000000000032"/>
    <c:pageSetup/>
  </c:printSettings>
</c:chartSpace>
</file>

<file path=xl/charts/chart240.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A. John'!$P$87</c:f>
              <c:strCache>
                <c:ptCount val="1"/>
                <c:pt idx="0">
                  <c:v>10. विषय अवधारणा पर शिक्षक का ज्ञान
Teacher's knowledge on subject concept?
</c:v>
                </c:pt>
              </c:strCache>
            </c:strRef>
          </c:tx>
          <c:explosion val="25"/>
          <c:dLbls>
            <c:showPercent val="1"/>
          </c:dLbls>
          <c:val>
            <c:numRef>
              <c:f>' Dr. A. John'!$P$100:$P$104</c:f>
              <c:numCache>
                <c:formatCode>General</c:formatCode>
                <c:ptCount val="5"/>
                <c:pt idx="0">
                  <c:v>3</c:v>
                </c:pt>
                <c:pt idx="1">
                  <c:v>7</c:v>
                </c:pt>
                <c:pt idx="2">
                  <c:v>1</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241.xml><?xml version="1.0" encoding="utf-8"?>
<c:chartSpace xmlns:c="http://schemas.openxmlformats.org/drawingml/2006/chart" xmlns:a="http://schemas.openxmlformats.org/drawingml/2006/main" xmlns:r="http://schemas.openxmlformats.org/officeDocument/2006/relationships">
  <c:lang val="en-US"/>
  <c:chart>
    <c:title>
      <c:layout/>
    </c:title>
    <c:view3D>
      <c:rotX val="30"/>
      <c:perspective val="30"/>
    </c:view3D>
    <c:plotArea>
      <c:layout/>
      <c:pie3DChart>
        <c:varyColors val="1"/>
        <c:ser>
          <c:idx val="0"/>
          <c:order val="0"/>
          <c:tx>
            <c:strRef>
              <c:f>' Dr. A. John'!$Q$87:$Q$99</c:f>
              <c:strCache>
                <c:ptCount val="1"/>
                <c:pt idx="0">
                  <c:v>11. अपने शिक्षक से संतुष्टि का स्तर बताइये
Indicate you level of satisfaction with your teacher.
 Satisfied Satisfied Avarage Satisfied Satisfied Satisfied Avarage Highly Satisfied Avarage Satisfied Satisfied Highly Satisfied</c:v>
                </c:pt>
              </c:strCache>
            </c:strRef>
          </c:tx>
          <c:explosion val="25"/>
          <c:dLbls>
            <c:showPercent val="1"/>
          </c:dLbls>
          <c:cat>
            <c:strRef>
              <c:f>' Dr. A. John'!$F$100:$F$104</c:f>
              <c:strCache>
                <c:ptCount val="5"/>
                <c:pt idx="0">
                  <c:v>Strongly Agree</c:v>
                </c:pt>
                <c:pt idx="1">
                  <c:v>Agree</c:v>
                </c:pt>
                <c:pt idx="2">
                  <c:v>Not Agree &amp; Not Disagree</c:v>
                </c:pt>
                <c:pt idx="3">
                  <c:v>Disagree</c:v>
                </c:pt>
                <c:pt idx="4">
                  <c:v>Strongly Disagree</c:v>
                </c:pt>
              </c:strCache>
            </c:strRef>
          </c:cat>
          <c:val>
            <c:numRef>
              <c:f>' Dr. A. John'!$Q$100:$Q$104</c:f>
              <c:numCache>
                <c:formatCode>General</c:formatCode>
                <c:ptCount val="5"/>
                <c:pt idx="0">
                  <c:v>2</c:v>
                </c:pt>
                <c:pt idx="1">
                  <c:v>7</c:v>
                </c:pt>
                <c:pt idx="2">
                  <c:v>3</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33" l="0.70000000000000062" r="0.70000000000000062" t="0.75000000000000233" header="0.30000000000000032" footer="0.30000000000000032"/>
    <c:pageSetup/>
  </c:printSettings>
</c:chartSpace>
</file>

<file path=xl/charts/chart242.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A. John'!$G$87:$G$99</c:f>
              <c:strCache>
                <c:ptCount val="1"/>
                <c:pt idx="0">
                  <c:v>1. व्याख्यान से रूचि में वृद्धि हुई, आप इस बात से सहमत हैं?
Do you agree that lecture? Increased interest?
 Strongly Agree Agree Agree Agree Agree Agree Agree Strongly Agree Agree Agree Agree Agree</c:v>
                </c:pt>
              </c:strCache>
            </c:strRef>
          </c:tx>
          <c:explosion val="25"/>
          <c:dLbls>
            <c:showPercent val="1"/>
          </c:dLbls>
          <c:cat>
            <c:strRef>
              <c:f>' Dr. A. John'!$F$100:$F$104</c:f>
              <c:strCache>
                <c:ptCount val="5"/>
                <c:pt idx="0">
                  <c:v>Strongly Agree</c:v>
                </c:pt>
                <c:pt idx="1">
                  <c:v>Agree</c:v>
                </c:pt>
                <c:pt idx="2">
                  <c:v>Not Agree &amp; Not Disagree</c:v>
                </c:pt>
                <c:pt idx="3">
                  <c:v>Disagree</c:v>
                </c:pt>
                <c:pt idx="4">
                  <c:v>Strongly Disagree</c:v>
                </c:pt>
              </c:strCache>
            </c:strRef>
          </c:cat>
          <c:val>
            <c:numRef>
              <c:f>' Dr. A. John'!$G$100:$G$104</c:f>
              <c:numCache>
                <c:formatCode>General</c:formatCode>
                <c:ptCount val="5"/>
                <c:pt idx="0">
                  <c:v>2</c:v>
                </c:pt>
                <c:pt idx="1">
                  <c:v>10</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55" l="0.70000000000000062" r="0.70000000000000062" t="0.75000000000000255" header="0.30000000000000032" footer="0.30000000000000032"/>
    <c:pageSetup/>
  </c:printSettings>
</c:chartSpace>
</file>

<file path=xl/charts/chart243.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P.K. Singh'!$H$1:$H$3</c:f>
              <c:strCache>
                <c:ptCount val="1"/>
                <c:pt idx="0">
                  <c:v>2. शिक्षण जानकारी से परिपूर्ण था क्या आप इस बात से सहमत हैं?
The teaching was full of information. Do you agree with this?
 Disagree Agree</c:v>
                </c:pt>
              </c:strCache>
            </c:strRef>
          </c:tx>
          <c:explosion val="25"/>
          <c:dLbls>
            <c:showPercent val="1"/>
          </c:dLbls>
          <c:cat>
            <c:strRef>
              <c:f>'Dr. P.K. Singh'!$F$4:$F$8</c:f>
              <c:strCache>
                <c:ptCount val="5"/>
                <c:pt idx="0">
                  <c:v>Strongly Agree</c:v>
                </c:pt>
                <c:pt idx="1">
                  <c:v>Agree</c:v>
                </c:pt>
                <c:pt idx="2">
                  <c:v>Not Agree &amp; Not Disagree</c:v>
                </c:pt>
                <c:pt idx="3">
                  <c:v>Disagree</c:v>
                </c:pt>
                <c:pt idx="4">
                  <c:v>Strongly Disagree</c:v>
                </c:pt>
              </c:strCache>
            </c:strRef>
          </c:cat>
          <c:val>
            <c:numRef>
              <c:f>'Dr. P.K. Singh'!$H$4:$H$8</c:f>
              <c:numCache>
                <c:formatCode>General</c:formatCode>
                <c:ptCount val="5"/>
                <c:pt idx="0">
                  <c:v>0</c:v>
                </c:pt>
                <c:pt idx="1">
                  <c:v>1</c:v>
                </c:pt>
                <c:pt idx="2">
                  <c:v>0</c:v>
                </c:pt>
                <c:pt idx="3">
                  <c:v>1</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1" l="0.70000000000000062" r="0.70000000000000062" t="0.750000000000001" header="0.30000000000000032" footer="0.30000000000000032"/>
    <c:pageSetup/>
  </c:printSettings>
</c:chartSpace>
</file>

<file path=xl/charts/chart244.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P.K. Singh'!$I$1:$I$3</c:f>
              <c:strCache>
                <c:ptCount val="1"/>
                <c:pt idx="0">
                  <c:v>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Disagree Agree</c:v>
                </c:pt>
              </c:strCache>
            </c:strRef>
          </c:tx>
          <c:explosion val="25"/>
          <c:dLbls>
            <c:showPercent val="1"/>
          </c:dLbls>
          <c:cat>
            <c:strRef>
              <c:f>'Dr. P.K. Singh'!$F$4:$F$8</c:f>
              <c:strCache>
                <c:ptCount val="5"/>
                <c:pt idx="0">
                  <c:v>Strongly Agree</c:v>
                </c:pt>
                <c:pt idx="1">
                  <c:v>Agree</c:v>
                </c:pt>
                <c:pt idx="2">
                  <c:v>Not Agree &amp; Not Disagree</c:v>
                </c:pt>
                <c:pt idx="3">
                  <c:v>Disagree</c:v>
                </c:pt>
                <c:pt idx="4">
                  <c:v>Strongly Disagree</c:v>
                </c:pt>
              </c:strCache>
            </c:strRef>
          </c:cat>
          <c:val>
            <c:numRef>
              <c:f>'Dr. P.K. Singh'!$I$4:$I$8</c:f>
              <c:numCache>
                <c:formatCode>General</c:formatCode>
                <c:ptCount val="5"/>
                <c:pt idx="0">
                  <c:v>0</c:v>
                </c:pt>
                <c:pt idx="1">
                  <c:v>1</c:v>
                </c:pt>
                <c:pt idx="2">
                  <c:v>0</c:v>
                </c:pt>
                <c:pt idx="3">
                  <c:v>1</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144" l="0.70000000000000062" r="0.70000000000000062" t="0.75000000000000144" header="0.30000000000000032" footer="0.30000000000000032"/>
    <c:pageSetup/>
  </c:printSettings>
</c:chartSpace>
</file>

<file path=xl/charts/chart245.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P.K. Singh'!$J$1:$J$3</c:f>
              <c:strCache>
                <c:ptCount val="1"/>
                <c:pt idx="0">
                  <c:v>4. शिक्षक विद्यार्थियों के द्वारा पूछे गये प्रश्नो का समाधान करने हेतु तत्पर  रहते है क्या आप इस बात से सहमत हैं? 
 Teacher always ready to solve the questions asked by the students. Do you agree with this ? 
 Disagree Strongly Agree</c:v>
                </c:pt>
              </c:strCache>
            </c:strRef>
          </c:tx>
          <c:explosion val="25"/>
          <c:dLbls>
            <c:showPercent val="1"/>
          </c:dLbls>
          <c:cat>
            <c:strRef>
              <c:f>'Dr. P.K. Singh'!$F$4:$F$8</c:f>
              <c:strCache>
                <c:ptCount val="5"/>
                <c:pt idx="0">
                  <c:v>Strongly Agree</c:v>
                </c:pt>
                <c:pt idx="1">
                  <c:v>Agree</c:v>
                </c:pt>
                <c:pt idx="2">
                  <c:v>Not Agree &amp; Not Disagree</c:v>
                </c:pt>
                <c:pt idx="3">
                  <c:v>Disagree</c:v>
                </c:pt>
                <c:pt idx="4">
                  <c:v>Strongly Disagree</c:v>
                </c:pt>
              </c:strCache>
            </c:strRef>
          </c:cat>
          <c:val>
            <c:numRef>
              <c:f>'Dr. P.K. Singh'!$J$4:$J$8</c:f>
              <c:numCache>
                <c:formatCode>General</c:formatCode>
                <c:ptCount val="5"/>
                <c:pt idx="0">
                  <c:v>1</c:v>
                </c:pt>
                <c:pt idx="1">
                  <c:v>0</c:v>
                </c:pt>
                <c:pt idx="2">
                  <c:v>0</c:v>
                </c:pt>
                <c:pt idx="3">
                  <c:v>1</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246.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P.K. Singh'!$K$1:$K$3</c:f>
              <c:strCache>
                <c:ptCount val="1"/>
                <c:pt idx="0">
                  <c:v>5. शिक्षक ने विषय के प्रति रूचि जागृत की , क्या आप इस बात से सहमत हैं?  
Do you agree that teacher aroused interest in the subject ?
 Disagree Agree</c:v>
                </c:pt>
              </c:strCache>
            </c:strRef>
          </c:tx>
          <c:explosion val="25"/>
          <c:dLbls>
            <c:showPercent val="1"/>
          </c:dLbls>
          <c:cat>
            <c:strRef>
              <c:f>'Dr. P.K. Singh'!$F$4:$F$8</c:f>
              <c:strCache>
                <c:ptCount val="5"/>
                <c:pt idx="0">
                  <c:v>Strongly Agree</c:v>
                </c:pt>
                <c:pt idx="1">
                  <c:v>Agree</c:v>
                </c:pt>
                <c:pt idx="2">
                  <c:v>Not Agree &amp; Not Disagree</c:v>
                </c:pt>
                <c:pt idx="3">
                  <c:v>Disagree</c:v>
                </c:pt>
                <c:pt idx="4">
                  <c:v>Strongly Disagree</c:v>
                </c:pt>
              </c:strCache>
            </c:strRef>
          </c:cat>
          <c:val>
            <c:numRef>
              <c:f>'Dr. P.K. Singh'!$K$4:$K$8</c:f>
              <c:numCache>
                <c:formatCode>General</c:formatCode>
                <c:ptCount val="5"/>
                <c:pt idx="0">
                  <c:v>0</c:v>
                </c:pt>
                <c:pt idx="1">
                  <c:v>1</c:v>
                </c:pt>
                <c:pt idx="2">
                  <c:v>0</c:v>
                </c:pt>
                <c:pt idx="3">
                  <c:v>1</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247.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P.K. Singh'!$L$1:$L$3</c:f>
              <c:strCache>
                <c:ptCount val="1"/>
                <c:pt idx="0">
                  <c:v>6.  समय पर पाठ्यक्रम पूर्ण हुआ, क्या आप इस बात से सहमत हैं? 
Do you agree that the syllabus was completed on time  ?
 Strongly Disagree Agree</c:v>
                </c:pt>
              </c:strCache>
            </c:strRef>
          </c:tx>
          <c:explosion val="25"/>
          <c:dLbls>
            <c:showPercent val="1"/>
          </c:dLbls>
          <c:cat>
            <c:strRef>
              <c:f>'Dr. P.K. Singh'!$F$4:$F$8</c:f>
              <c:strCache>
                <c:ptCount val="5"/>
                <c:pt idx="0">
                  <c:v>Strongly Agree</c:v>
                </c:pt>
                <c:pt idx="1">
                  <c:v>Agree</c:v>
                </c:pt>
                <c:pt idx="2">
                  <c:v>Not Agree &amp; Not Disagree</c:v>
                </c:pt>
                <c:pt idx="3">
                  <c:v>Disagree</c:v>
                </c:pt>
                <c:pt idx="4">
                  <c:v>Strongly Disagree</c:v>
                </c:pt>
              </c:strCache>
            </c:strRef>
          </c:cat>
          <c:val>
            <c:numRef>
              <c:f>'Dr. P.K. Singh'!$L$4:$L$8</c:f>
              <c:numCache>
                <c:formatCode>General</c:formatCode>
                <c:ptCount val="5"/>
                <c:pt idx="0">
                  <c:v>0</c:v>
                </c:pt>
                <c:pt idx="1">
                  <c:v>1</c:v>
                </c:pt>
                <c:pt idx="2">
                  <c:v>0</c:v>
                </c:pt>
                <c:pt idx="3">
                  <c:v>0</c:v>
                </c:pt>
                <c:pt idx="4">
                  <c:v>1</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248.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P.K. Singh'!$M$1:$M$3</c:f>
              <c:strCache>
                <c:ptCount val="1"/>
                <c:pt idx="0">
                  <c:v>7. शिक्षक समयनिष्ट है एवं नियमित व्याख्यान देते है, क्या आप इस बात से सहमत हैं? 
The teachers are punctual and give regular lectures. Do you agree with this ?
 Disagree Agree</c:v>
                </c:pt>
              </c:strCache>
            </c:strRef>
          </c:tx>
          <c:explosion val="25"/>
          <c:dLbls>
            <c:showPercent val="1"/>
          </c:dLbls>
          <c:cat>
            <c:strRef>
              <c:f>'Dr. P.K. Singh'!$F$4:$F$8</c:f>
              <c:strCache>
                <c:ptCount val="5"/>
                <c:pt idx="0">
                  <c:v>Strongly Agree</c:v>
                </c:pt>
                <c:pt idx="1">
                  <c:v>Agree</c:v>
                </c:pt>
                <c:pt idx="2">
                  <c:v>Not Agree &amp; Not Disagree</c:v>
                </c:pt>
                <c:pt idx="3">
                  <c:v>Disagree</c:v>
                </c:pt>
                <c:pt idx="4">
                  <c:v>Strongly Disagree</c:v>
                </c:pt>
              </c:strCache>
            </c:strRef>
          </c:cat>
          <c:val>
            <c:numRef>
              <c:f>'Dr. P.K. Singh'!$M$4:$M$8</c:f>
              <c:numCache>
                <c:formatCode>General</c:formatCode>
                <c:ptCount val="5"/>
                <c:pt idx="0">
                  <c:v>0</c:v>
                </c:pt>
                <c:pt idx="1">
                  <c:v>1</c:v>
                </c:pt>
                <c:pt idx="2">
                  <c:v>0</c:v>
                </c:pt>
                <c:pt idx="3">
                  <c:v>1</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122" l="0.70000000000000062" r="0.70000000000000062" t="0.75000000000000122" header="0.30000000000000032" footer="0.30000000000000032"/>
    <c:pageSetup/>
  </c:printSettings>
</c:chartSpace>
</file>

<file path=xl/charts/chart249.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P.K. Singh'!$N$1:$N$3</c:f>
              <c:strCache>
                <c:ptCount val="1"/>
                <c:pt idx="0">
                  <c:v>8. शिक्षक का सम्प्रेषण सुस्पष्ठ है ,क्या आप इस बात से सहमत हैं ?
Teacher's communication is clear. Do you agree with this ? 
 Disagree Agree</c:v>
                </c:pt>
              </c:strCache>
            </c:strRef>
          </c:tx>
          <c:explosion val="25"/>
          <c:dLbls>
            <c:showPercent val="1"/>
          </c:dLbls>
          <c:cat>
            <c:strRef>
              <c:f>'Dr. P.K. Singh'!$F$4:$F$8</c:f>
              <c:strCache>
                <c:ptCount val="5"/>
                <c:pt idx="0">
                  <c:v>Strongly Agree</c:v>
                </c:pt>
                <c:pt idx="1">
                  <c:v>Agree</c:v>
                </c:pt>
                <c:pt idx="2">
                  <c:v>Not Agree &amp; Not Disagree</c:v>
                </c:pt>
                <c:pt idx="3">
                  <c:v>Disagree</c:v>
                </c:pt>
                <c:pt idx="4">
                  <c:v>Strongly Disagree</c:v>
                </c:pt>
              </c:strCache>
            </c:strRef>
          </c:cat>
          <c:val>
            <c:numRef>
              <c:f>'Dr. P.K. Singh'!$N$4:$N$8</c:f>
              <c:numCache>
                <c:formatCode>General</c:formatCode>
                <c:ptCount val="5"/>
                <c:pt idx="0">
                  <c:v>0</c:v>
                </c:pt>
                <c:pt idx="1">
                  <c:v>1</c:v>
                </c:pt>
                <c:pt idx="2">
                  <c:v>0</c:v>
                </c:pt>
                <c:pt idx="3">
                  <c:v>1</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Praveen Gupta'!$J$4:$J$11</c:f>
              <c:strCache>
                <c:ptCount val="1"/>
                <c:pt idx="0">
                  <c:v>4. शिक्षक विद्यार्थियों के द्वारा पूछे गये प्रश्नो का समाधान करने हेतु तत्पर  रहते है क्या आप इस बात से सहमत हैं? 
 Teacher always ready to solve the questions asked by the students. Do you agree with this ? 
 Agree Agree Agree Agree Strongly Agree Strong</c:v>
                </c:pt>
              </c:strCache>
            </c:strRef>
          </c:tx>
          <c:explosion val="25"/>
          <c:dLbls>
            <c:showPercent val="1"/>
          </c:dLbls>
          <c:cat>
            <c:strRef>
              <c:f>' Dr. Praveen Gupta'!$F$12:$F$16</c:f>
              <c:strCache>
                <c:ptCount val="5"/>
                <c:pt idx="0">
                  <c:v>Strongly Agree</c:v>
                </c:pt>
                <c:pt idx="1">
                  <c:v>Agree</c:v>
                </c:pt>
                <c:pt idx="2">
                  <c:v>Not Agree &amp; Not Disagree</c:v>
                </c:pt>
                <c:pt idx="3">
                  <c:v>Disagree</c:v>
                </c:pt>
                <c:pt idx="4">
                  <c:v>Strongly Disagree</c:v>
                </c:pt>
              </c:strCache>
            </c:strRef>
          </c:cat>
          <c:val>
            <c:numRef>
              <c:f>' Dr. Praveen Gupta'!$J$12:$J$16</c:f>
              <c:numCache>
                <c:formatCode>General</c:formatCode>
                <c:ptCount val="5"/>
                <c:pt idx="0">
                  <c:v>2</c:v>
                </c:pt>
                <c:pt idx="1">
                  <c:v>4</c:v>
                </c:pt>
                <c:pt idx="2">
                  <c:v>1</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250.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P.K. Singh'!$O$1:$O$3</c:f>
              <c:strCache>
                <c:ptCount val="1"/>
                <c:pt idx="0">
                  <c:v>9. शिक्षक ने शिक्षण के दौरान आधुनिक तकनीक पावर पॉइन्ट का प्रयोग किया, क्या आप इस बात से सहमत हैं? 
Teacher used modern technology power point during teaching. Do you agree with this ?
 Disagree Agree</c:v>
                </c:pt>
              </c:strCache>
            </c:strRef>
          </c:tx>
          <c:explosion val="25"/>
          <c:dLbls>
            <c:showPercent val="1"/>
          </c:dLbls>
          <c:cat>
            <c:strRef>
              <c:f>'Dr. P.K. Singh'!$F$4:$F$8</c:f>
              <c:strCache>
                <c:ptCount val="5"/>
                <c:pt idx="0">
                  <c:v>Strongly Agree</c:v>
                </c:pt>
                <c:pt idx="1">
                  <c:v>Agree</c:v>
                </c:pt>
                <c:pt idx="2">
                  <c:v>Not Agree &amp; Not Disagree</c:v>
                </c:pt>
                <c:pt idx="3">
                  <c:v>Disagree</c:v>
                </c:pt>
                <c:pt idx="4">
                  <c:v>Strongly Disagree</c:v>
                </c:pt>
              </c:strCache>
            </c:strRef>
          </c:cat>
          <c:val>
            <c:numRef>
              <c:f>'Dr. P.K. Singh'!$O$4:$O$8</c:f>
              <c:numCache>
                <c:formatCode>General</c:formatCode>
                <c:ptCount val="5"/>
                <c:pt idx="0">
                  <c:v>0</c:v>
                </c:pt>
                <c:pt idx="1">
                  <c:v>1</c:v>
                </c:pt>
                <c:pt idx="2">
                  <c:v>0</c:v>
                </c:pt>
                <c:pt idx="3">
                  <c:v>1</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251.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P.K. Singh'!$P$1</c:f>
              <c:strCache>
                <c:ptCount val="1"/>
                <c:pt idx="0">
                  <c:v>10. विषय अवधारणा पर शिक्षक का ज्ञान
Teacher's knowledge on subject concept?
</c:v>
                </c:pt>
              </c:strCache>
            </c:strRef>
          </c:tx>
          <c:explosion val="25"/>
          <c:dLbls>
            <c:showPercent val="1"/>
          </c:dLbls>
          <c:val>
            <c:numRef>
              <c:f>'Dr. P.K. Singh'!$P$4:$P$8</c:f>
              <c:numCache>
                <c:formatCode>General</c:formatCode>
                <c:ptCount val="5"/>
                <c:pt idx="0">
                  <c:v>1</c:v>
                </c:pt>
                <c:pt idx="1">
                  <c:v>0</c:v>
                </c:pt>
                <c:pt idx="2">
                  <c:v>0</c:v>
                </c:pt>
                <c:pt idx="3">
                  <c:v>0</c:v>
                </c:pt>
                <c:pt idx="4">
                  <c:v>1</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252.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'[1]Dr. Dharmendra Singh'!$O$1</c:f>
              <c:strCache>
                <c:ptCount val="1"/>
                <c:pt idx="0">
                  <c:v>10. विषय अवधारणा पर शिक्षक का ज्ञान
Teacher's knowledge on subject concept?
</c:v>
                </c:pt>
              </c:strCache>
            </c:strRef>
          </c:tx>
          <c:explosion val="25"/>
          <c:dLbls>
            <c:showPercent val="1"/>
          </c:dLbls>
          <c:val>
            <c:numRef>
              <c:f>'[1]Dr. Dharmendra Singh'!$O$3:$O$7</c:f>
              <c:numCache>
                <c:formatCode>General</c:formatCode>
                <c:ptCount val="5"/>
                <c:pt idx="0">
                  <c:v>1</c:v>
                </c:pt>
                <c:pt idx="1">
                  <c:v>0</c:v>
                </c:pt>
                <c:pt idx="2">
                  <c:v>0</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233" l="0.70000000000000062" r="0.70000000000000062" t="0.75000000000000233" header="0.30000000000000032" footer="0.30000000000000032"/>
    <c:pageSetup/>
  </c:printSettings>
</c:chartSpace>
</file>

<file path=xl/charts/chart253.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P.K. Singh'!$G$1:$G$3</c:f>
              <c:strCache>
                <c:ptCount val="1"/>
                <c:pt idx="0">
                  <c:v>1. व्याख्यान से रूचि में वृद्धि हुई, आप इस बात से सहमत हैं?
Do you agree that lecture? Increased interest?
 Disagree Agree</c:v>
                </c:pt>
              </c:strCache>
            </c:strRef>
          </c:tx>
          <c:explosion val="25"/>
          <c:dLbls>
            <c:showPercent val="1"/>
          </c:dLbls>
          <c:cat>
            <c:strRef>
              <c:f>'Dr. P.K. Singh'!$F$4:$F$8</c:f>
              <c:strCache>
                <c:ptCount val="5"/>
                <c:pt idx="0">
                  <c:v>Strongly Agree</c:v>
                </c:pt>
                <c:pt idx="1">
                  <c:v>Agree</c:v>
                </c:pt>
                <c:pt idx="2">
                  <c:v>Not Agree &amp; Not Disagree</c:v>
                </c:pt>
                <c:pt idx="3">
                  <c:v>Disagree</c:v>
                </c:pt>
                <c:pt idx="4">
                  <c:v>Strongly Disagree</c:v>
                </c:pt>
              </c:strCache>
            </c:strRef>
          </c:cat>
          <c:val>
            <c:numRef>
              <c:f>'Dr. P.K. Singh'!$G$4:$G$8</c:f>
              <c:numCache>
                <c:formatCode>General</c:formatCode>
                <c:ptCount val="5"/>
                <c:pt idx="0">
                  <c:v>0</c:v>
                </c:pt>
                <c:pt idx="1">
                  <c:v>1</c:v>
                </c:pt>
                <c:pt idx="2">
                  <c:v>0</c:v>
                </c:pt>
                <c:pt idx="3">
                  <c:v>1</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255" l="0.70000000000000062" r="0.70000000000000062" t="0.75000000000000255" header="0.30000000000000032" footer="0.30000000000000032"/>
    <c:pageSetup/>
  </c:printSettings>
</c:chartSpace>
</file>

<file path=xl/charts/chart254.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'Dr. P.K. Singh'!$H$42:$H$46</c:f>
              <c:strCache>
                <c:ptCount val="1"/>
                <c:pt idx="0">
                  <c:v>2. शिक्षण जानकारी से परिपूर्ण था क्या आप इस बात से सहमत हैं?
The teaching was full of information. Do you agree with this?
 Agree Strongly Agree Agree Agree</c:v>
                </c:pt>
              </c:strCache>
            </c:strRef>
          </c:tx>
          <c:explosion val="25"/>
          <c:dLbls>
            <c:showPercent val="1"/>
          </c:dLbls>
          <c:cat>
            <c:strRef>
              <c:f>'Dr. P.K. Singh'!$F$47:$F$51</c:f>
              <c:strCache>
                <c:ptCount val="5"/>
                <c:pt idx="0">
                  <c:v>Strongly Agree</c:v>
                </c:pt>
                <c:pt idx="1">
                  <c:v>Agree</c:v>
                </c:pt>
                <c:pt idx="2">
                  <c:v>Not Agree &amp; Not Disagree</c:v>
                </c:pt>
                <c:pt idx="3">
                  <c:v>Disagree</c:v>
                </c:pt>
                <c:pt idx="4">
                  <c:v>Strongly Disagree</c:v>
                </c:pt>
              </c:strCache>
            </c:strRef>
          </c:cat>
          <c:val>
            <c:numRef>
              <c:f>'Dr. P.K. Singh'!$H$47:$H$51</c:f>
              <c:numCache>
                <c:formatCode>General</c:formatCode>
                <c:ptCount val="5"/>
                <c:pt idx="0">
                  <c:v>1</c:v>
                </c:pt>
                <c:pt idx="1">
                  <c:v>3</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 l="0.70000000000000062" r="0.70000000000000062" t="0.750000000000001" header="0.30000000000000032" footer="0.30000000000000032"/>
    <c:pageSetup/>
  </c:printSettings>
</c:chartSpace>
</file>

<file path=xl/charts/chart255.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P.K. Singh'!$I$42:$I$46</c:f>
              <c:strCache>
                <c:ptCount val="1"/>
                <c:pt idx="0">
                  <c:v>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Agree Disagree Agree Agree</c:v>
                </c:pt>
              </c:strCache>
            </c:strRef>
          </c:tx>
          <c:explosion val="25"/>
          <c:dLbls>
            <c:showPercent val="1"/>
          </c:dLbls>
          <c:cat>
            <c:strRef>
              <c:f>'Dr. P.K. Singh'!$F$47:$F$51</c:f>
              <c:strCache>
                <c:ptCount val="5"/>
                <c:pt idx="0">
                  <c:v>Strongly Agree</c:v>
                </c:pt>
                <c:pt idx="1">
                  <c:v>Agree</c:v>
                </c:pt>
                <c:pt idx="2">
                  <c:v>Not Agree &amp; Not Disagree</c:v>
                </c:pt>
                <c:pt idx="3">
                  <c:v>Disagree</c:v>
                </c:pt>
                <c:pt idx="4">
                  <c:v>Strongly Disagree</c:v>
                </c:pt>
              </c:strCache>
            </c:strRef>
          </c:cat>
          <c:val>
            <c:numRef>
              <c:f>'Dr. P.K. Singh'!$I$47:$I$51</c:f>
              <c:numCache>
                <c:formatCode>General</c:formatCode>
                <c:ptCount val="5"/>
                <c:pt idx="0">
                  <c:v>0</c:v>
                </c:pt>
                <c:pt idx="1">
                  <c:v>3</c:v>
                </c:pt>
                <c:pt idx="2">
                  <c:v>0</c:v>
                </c:pt>
                <c:pt idx="3">
                  <c:v>1</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144" l="0.70000000000000062" r="0.70000000000000062" t="0.75000000000000144" header="0.30000000000000032" footer="0.30000000000000032"/>
    <c:pageSetup/>
  </c:printSettings>
</c:chartSpace>
</file>

<file path=xl/charts/chart256.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P.K. Singh'!$J$42:$J$46</c:f>
              <c:strCache>
                <c:ptCount val="1"/>
                <c:pt idx="0">
                  <c:v>4. शिक्षक विद्यार्थियों के द्वारा पूछे गये प्रश्नो का समाधान करने हेतु तत्पर  रहते है क्या आप इस बात से सहमत हैं? 
 Teacher always ready to solve the questions asked by the students. Do you agree with this ? 
 Agree Strongly Disagree Agree Agree</c:v>
                </c:pt>
              </c:strCache>
            </c:strRef>
          </c:tx>
          <c:explosion val="25"/>
          <c:dLbls>
            <c:showPercent val="1"/>
          </c:dLbls>
          <c:cat>
            <c:strRef>
              <c:f>'Dr. P.K. Singh'!$F$47:$F$51</c:f>
              <c:strCache>
                <c:ptCount val="5"/>
                <c:pt idx="0">
                  <c:v>Strongly Agree</c:v>
                </c:pt>
                <c:pt idx="1">
                  <c:v>Agree</c:v>
                </c:pt>
                <c:pt idx="2">
                  <c:v>Not Agree &amp; Not Disagree</c:v>
                </c:pt>
                <c:pt idx="3">
                  <c:v>Disagree</c:v>
                </c:pt>
                <c:pt idx="4">
                  <c:v>Strongly Disagree</c:v>
                </c:pt>
              </c:strCache>
            </c:strRef>
          </c:cat>
          <c:val>
            <c:numRef>
              <c:f>'Dr. P.K. Singh'!$J$47:$J$51</c:f>
              <c:numCache>
                <c:formatCode>General</c:formatCode>
                <c:ptCount val="5"/>
                <c:pt idx="0">
                  <c:v>0</c:v>
                </c:pt>
                <c:pt idx="1">
                  <c:v>3</c:v>
                </c:pt>
                <c:pt idx="2">
                  <c:v>0</c:v>
                </c:pt>
                <c:pt idx="3">
                  <c:v>0</c:v>
                </c:pt>
                <c:pt idx="4">
                  <c:v>1</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257.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P.K. Singh'!$K$42:$K$46</c:f>
              <c:strCache>
                <c:ptCount val="1"/>
                <c:pt idx="0">
                  <c:v>5. शिक्षक ने विषय के प्रति रूचि जागृत की , क्या आप इस बात से सहमत हैं?  
Do you agree that teacher aroused interest in the subject ?
 Agree Strongly Agree Agree Agree</c:v>
                </c:pt>
              </c:strCache>
            </c:strRef>
          </c:tx>
          <c:explosion val="25"/>
          <c:dLbls>
            <c:showPercent val="1"/>
          </c:dLbls>
          <c:cat>
            <c:strRef>
              <c:f>'Dr. P.K. Singh'!$F$47:$F$51</c:f>
              <c:strCache>
                <c:ptCount val="5"/>
                <c:pt idx="0">
                  <c:v>Strongly Agree</c:v>
                </c:pt>
                <c:pt idx="1">
                  <c:v>Agree</c:v>
                </c:pt>
                <c:pt idx="2">
                  <c:v>Not Agree &amp; Not Disagree</c:v>
                </c:pt>
                <c:pt idx="3">
                  <c:v>Disagree</c:v>
                </c:pt>
                <c:pt idx="4">
                  <c:v>Strongly Disagree</c:v>
                </c:pt>
              </c:strCache>
            </c:strRef>
          </c:cat>
          <c:val>
            <c:numRef>
              <c:f>'Dr. P.K. Singh'!$K$47:$K$51</c:f>
              <c:numCache>
                <c:formatCode>General</c:formatCode>
                <c:ptCount val="5"/>
                <c:pt idx="0">
                  <c:v>1</c:v>
                </c:pt>
                <c:pt idx="1">
                  <c:v>3</c:v>
                </c:pt>
                <c:pt idx="2">
                  <c:v>0</c:v>
                </c:pt>
                <c:pt idx="3">
                  <c:v>0</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258.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P.K. Singh'!$L$42:$L$46</c:f>
              <c:strCache>
                <c:ptCount val="1"/>
                <c:pt idx="0">
                  <c:v>6.  समय पर पाठ्यक्रम पूर्ण हुआ, क्या आप इस बात से सहमत हैं? 
Do you agree that the syllabus was completed on time  ?
 Agree Disagree Agree Agree</c:v>
                </c:pt>
              </c:strCache>
            </c:strRef>
          </c:tx>
          <c:explosion val="25"/>
          <c:dLbls>
            <c:showPercent val="1"/>
          </c:dLbls>
          <c:cat>
            <c:strRef>
              <c:f>'Dr. P.K. Singh'!$F$47:$F$51</c:f>
              <c:strCache>
                <c:ptCount val="5"/>
                <c:pt idx="0">
                  <c:v>Strongly Agree</c:v>
                </c:pt>
                <c:pt idx="1">
                  <c:v>Agree</c:v>
                </c:pt>
                <c:pt idx="2">
                  <c:v>Not Agree &amp; Not Disagree</c:v>
                </c:pt>
                <c:pt idx="3">
                  <c:v>Disagree</c:v>
                </c:pt>
                <c:pt idx="4">
                  <c:v>Strongly Disagree</c:v>
                </c:pt>
              </c:strCache>
            </c:strRef>
          </c:cat>
          <c:val>
            <c:numRef>
              <c:f>'Dr. P.K. Singh'!$L$47:$L$51</c:f>
              <c:numCache>
                <c:formatCode>General</c:formatCode>
                <c:ptCount val="5"/>
                <c:pt idx="0">
                  <c:v>0</c:v>
                </c:pt>
                <c:pt idx="1">
                  <c:v>3</c:v>
                </c:pt>
                <c:pt idx="2">
                  <c:v>0</c:v>
                </c:pt>
                <c:pt idx="3">
                  <c:v>1</c:v>
                </c:pt>
                <c:pt idx="4">
                  <c:v>0</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259.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'Dr. P.K. Singh'!$M$42:$M$46</c:f>
              <c:strCache>
                <c:ptCount val="1"/>
                <c:pt idx="0">
                  <c:v>7. शिक्षक समयनिष्ट है एवं नियमित व्याख्यान देते है, क्या आप इस बात से सहमत हैं? 
The teachers are punctual and give regular lectures. Do you agree with this ?
 Agree Strongly Disagree Agree Agree</c:v>
                </c:pt>
              </c:strCache>
            </c:strRef>
          </c:tx>
          <c:explosion val="25"/>
          <c:dLbls>
            <c:showPercent val="1"/>
          </c:dLbls>
          <c:cat>
            <c:strRef>
              <c:f>'Dr. P.K. Singh'!$F$47:$F$51</c:f>
              <c:strCache>
                <c:ptCount val="5"/>
                <c:pt idx="0">
                  <c:v>Strongly Agree</c:v>
                </c:pt>
                <c:pt idx="1">
                  <c:v>Agree</c:v>
                </c:pt>
                <c:pt idx="2">
                  <c:v>Not Agree &amp; Not Disagree</c:v>
                </c:pt>
                <c:pt idx="3">
                  <c:v>Disagree</c:v>
                </c:pt>
                <c:pt idx="4">
                  <c:v>Strongly Disagree</c:v>
                </c:pt>
              </c:strCache>
            </c:strRef>
          </c:cat>
          <c:val>
            <c:numRef>
              <c:f>'Dr. P.K. Singh'!$M$47:$M$51</c:f>
              <c:numCache>
                <c:formatCode>General</c:formatCode>
                <c:ptCount val="5"/>
                <c:pt idx="0">
                  <c:v>0</c:v>
                </c:pt>
                <c:pt idx="1">
                  <c:v>3</c:v>
                </c:pt>
                <c:pt idx="2">
                  <c:v>0</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22" l="0.70000000000000062" r="0.70000000000000062" t="0.75000000000000122"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Praveen Gupta'!$K$4:$K$11</c:f>
              <c:strCache>
                <c:ptCount val="1"/>
                <c:pt idx="0">
                  <c:v>5. शिक्षक ने विषय के प्रति रूचि जागृत की , क्या आप इस बात से सहमत हैं?  
Do you agree that teacher aroused interest in the subject ?
 Agree Agree Strongly Agree Agree Strongly Agree Strongly Disagree Not Agree &amp; Not Disagree</c:v>
                </c:pt>
              </c:strCache>
            </c:strRef>
          </c:tx>
          <c:explosion val="25"/>
          <c:dLbls>
            <c:showPercent val="1"/>
          </c:dLbls>
          <c:cat>
            <c:strRef>
              <c:f>' Dr. Praveen Gupta'!$F$12:$F$16</c:f>
              <c:strCache>
                <c:ptCount val="5"/>
                <c:pt idx="0">
                  <c:v>Strongly Agree</c:v>
                </c:pt>
                <c:pt idx="1">
                  <c:v>Agree</c:v>
                </c:pt>
                <c:pt idx="2">
                  <c:v>Not Agree &amp; Not Disagree</c:v>
                </c:pt>
                <c:pt idx="3">
                  <c:v>Disagree</c:v>
                </c:pt>
                <c:pt idx="4">
                  <c:v>Strongly Disagree</c:v>
                </c:pt>
              </c:strCache>
            </c:strRef>
          </c:cat>
          <c:val>
            <c:numRef>
              <c:f>' Dr. Praveen Gupta'!$K$12:$K$16</c:f>
              <c:numCache>
                <c:formatCode>General</c:formatCode>
                <c:ptCount val="5"/>
                <c:pt idx="0">
                  <c:v>2</c:v>
                </c:pt>
                <c:pt idx="1">
                  <c:v>3</c:v>
                </c:pt>
                <c:pt idx="2">
                  <c:v>1</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260.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'Dr. P.K. Singh'!$N$42:$N$46</c:f>
              <c:strCache>
                <c:ptCount val="1"/>
                <c:pt idx="0">
                  <c:v>8. शिक्षक का सम्प्रेषण सुस्पष्ठ है ,क्या आप इस बात से सहमत हैं ?
Teacher's communication is clear. Do you agree with this ? 
 Agree Strongly Agree Agree Agree</c:v>
                </c:pt>
              </c:strCache>
            </c:strRef>
          </c:tx>
          <c:explosion val="25"/>
          <c:dLbls>
            <c:showPercent val="1"/>
          </c:dLbls>
          <c:cat>
            <c:strRef>
              <c:f>'Dr. P.K. Singh'!$F$47:$F$51</c:f>
              <c:strCache>
                <c:ptCount val="5"/>
                <c:pt idx="0">
                  <c:v>Strongly Agree</c:v>
                </c:pt>
                <c:pt idx="1">
                  <c:v>Agree</c:v>
                </c:pt>
                <c:pt idx="2">
                  <c:v>Not Agree &amp; Not Disagree</c:v>
                </c:pt>
                <c:pt idx="3">
                  <c:v>Disagree</c:v>
                </c:pt>
                <c:pt idx="4">
                  <c:v>Strongly Disagree</c:v>
                </c:pt>
              </c:strCache>
            </c:strRef>
          </c:cat>
          <c:val>
            <c:numRef>
              <c:f>'Dr. P.K. Singh'!$N$47:$N$51</c:f>
              <c:numCache>
                <c:formatCode>General</c:formatCode>
                <c:ptCount val="5"/>
                <c:pt idx="0">
                  <c:v>1</c:v>
                </c:pt>
                <c:pt idx="1">
                  <c:v>3</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261.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'Dr. P.K. Singh'!$O$42:$O$46</c:f>
              <c:strCache>
                <c:ptCount val="1"/>
                <c:pt idx="0">
                  <c:v>9. शिक्षक ने शिक्षण के दौरान आधुनिक तकनीक पावर पॉइन्ट का प्रयोग किया, क्या आप इस बात से सहमत हैं? 
Teacher used modern technology power point during teaching. Do you agree with this ?
 Agree Agree Agree Agree</c:v>
                </c:pt>
              </c:strCache>
            </c:strRef>
          </c:tx>
          <c:explosion val="25"/>
          <c:dLbls>
            <c:showPercent val="1"/>
          </c:dLbls>
          <c:cat>
            <c:strRef>
              <c:f>'Dr. P.K. Singh'!$F$47:$F$51</c:f>
              <c:strCache>
                <c:ptCount val="5"/>
                <c:pt idx="0">
                  <c:v>Strongly Agree</c:v>
                </c:pt>
                <c:pt idx="1">
                  <c:v>Agree</c:v>
                </c:pt>
                <c:pt idx="2">
                  <c:v>Not Agree &amp; Not Disagree</c:v>
                </c:pt>
                <c:pt idx="3">
                  <c:v>Disagree</c:v>
                </c:pt>
                <c:pt idx="4">
                  <c:v>Strongly Disagree</c:v>
                </c:pt>
              </c:strCache>
            </c:strRef>
          </c:cat>
          <c:val>
            <c:numRef>
              <c:f>'Dr. P.K. Singh'!$O$47:$O$51</c:f>
              <c:numCache>
                <c:formatCode>General</c:formatCode>
                <c:ptCount val="5"/>
                <c:pt idx="0">
                  <c:v>0</c:v>
                </c:pt>
                <c:pt idx="1">
                  <c:v>4</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262.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'Dr. P.K. Singh'!$P$42</c:f>
              <c:strCache>
                <c:ptCount val="1"/>
                <c:pt idx="0">
                  <c:v>10. विषय अवधारणा पर शिक्षक का ज्ञान
Teacher's knowledge on subject concept?
</c:v>
                </c:pt>
              </c:strCache>
            </c:strRef>
          </c:tx>
          <c:explosion val="25"/>
          <c:dLbls>
            <c:showPercent val="1"/>
          </c:dLbls>
          <c:val>
            <c:numRef>
              <c:f>'Dr. P.K. Singh'!$P$47:$P$51</c:f>
              <c:numCache>
                <c:formatCode>General</c:formatCode>
                <c:ptCount val="5"/>
                <c:pt idx="0">
                  <c:v>1</c:v>
                </c:pt>
                <c:pt idx="1">
                  <c:v>1</c:v>
                </c:pt>
                <c:pt idx="2">
                  <c:v>2</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263.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'Dr. P.K. Singh'!$Q$42:$Q$46</c:f>
              <c:strCache>
                <c:ptCount val="1"/>
                <c:pt idx="0">
                  <c:v>11. अपने शिक्षक से संतुष्टि का स्तर बताइये
Indicate you level of satisfaction with your teacher.
 Satisfied Highly Disstisfied Avarage Avarage</c:v>
                </c:pt>
              </c:strCache>
            </c:strRef>
          </c:tx>
          <c:explosion val="25"/>
          <c:dLbls>
            <c:showPercent val="1"/>
          </c:dLbls>
          <c:cat>
            <c:strRef>
              <c:f>'Dr. P.K. Singh'!$F$47:$F$51</c:f>
              <c:strCache>
                <c:ptCount val="5"/>
                <c:pt idx="0">
                  <c:v>Strongly Agree</c:v>
                </c:pt>
                <c:pt idx="1">
                  <c:v>Agree</c:v>
                </c:pt>
                <c:pt idx="2">
                  <c:v>Not Agree &amp; Not Disagree</c:v>
                </c:pt>
                <c:pt idx="3">
                  <c:v>Disagree</c:v>
                </c:pt>
                <c:pt idx="4">
                  <c:v>Strongly Disagree</c:v>
                </c:pt>
              </c:strCache>
            </c:strRef>
          </c:cat>
          <c:val>
            <c:numRef>
              <c:f>'Dr. P.K. Singh'!$Q$47:$Q$51</c:f>
              <c:numCache>
                <c:formatCode>General</c:formatCode>
                <c:ptCount val="5"/>
                <c:pt idx="0">
                  <c:v>0</c:v>
                </c:pt>
                <c:pt idx="1">
                  <c:v>1</c:v>
                </c:pt>
                <c:pt idx="2">
                  <c:v>2</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33" l="0.70000000000000062" r="0.70000000000000062" t="0.75000000000000233" header="0.30000000000000032" footer="0.30000000000000032"/>
    <c:pageSetup/>
  </c:printSettings>
</c:chartSpace>
</file>

<file path=xl/charts/chart264.xml><?xml version="1.0" encoding="utf-8"?>
<c:chartSpace xmlns:c="http://schemas.openxmlformats.org/drawingml/2006/chart" xmlns:a="http://schemas.openxmlformats.org/drawingml/2006/main" xmlns:r="http://schemas.openxmlformats.org/officeDocument/2006/relationships">
  <c:lang val="en-US"/>
  <c:chart>
    <c:title>
      <c:txPr>
        <a:bodyPr/>
        <a:lstStyle/>
        <a:p>
          <a:pPr>
            <a:defRPr sz="900"/>
          </a:pPr>
          <a:endParaRPr lang="en-US"/>
        </a:p>
      </c:txPr>
    </c:title>
    <c:view3D>
      <c:rotX val="30"/>
      <c:perspective val="30"/>
    </c:view3D>
    <c:plotArea>
      <c:layout/>
      <c:pie3DChart>
        <c:varyColors val="1"/>
        <c:ser>
          <c:idx val="0"/>
          <c:order val="0"/>
          <c:tx>
            <c:strRef>
              <c:f>'Dr. P.K. Singh'!$G$42:$G$46</c:f>
              <c:strCache>
                <c:ptCount val="1"/>
                <c:pt idx="0">
                  <c:v>1. व्याख्यान से रूचि में वृद्धि हुई, आप इस बात से सहमत हैं?
Do you agree that lecture? Increased interest?
 Agree Strongly Disagree Agree Agree</c:v>
                </c:pt>
              </c:strCache>
            </c:strRef>
          </c:tx>
          <c:explosion val="25"/>
          <c:dLbls>
            <c:showPercent val="1"/>
          </c:dLbls>
          <c:cat>
            <c:strRef>
              <c:f>'Dr. P.K. Singh'!$F$47:$F$51</c:f>
              <c:strCache>
                <c:ptCount val="5"/>
                <c:pt idx="0">
                  <c:v>Strongly Agree</c:v>
                </c:pt>
                <c:pt idx="1">
                  <c:v>Agree</c:v>
                </c:pt>
                <c:pt idx="2">
                  <c:v>Not Agree &amp; Not Disagree</c:v>
                </c:pt>
                <c:pt idx="3">
                  <c:v>Disagree</c:v>
                </c:pt>
                <c:pt idx="4">
                  <c:v>Strongly Disagree</c:v>
                </c:pt>
              </c:strCache>
            </c:strRef>
          </c:cat>
          <c:val>
            <c:numRef>
              <c:f>'Dr. P.K. Singh'!$G$47:$G$51</c:f>
              <c:numCache>
                <c:formatCode>General</c:formatCode>
                <c:ptCount val="5"/>
                <c:pt idx="0">
                  <c:v>0</c:v>
                </c:pt>
                <c:pt idx="1">
                  <c:v>3</c:v>
                </c:pt>
                <c:pt idx="2">
                  <c:v>0</c:v>
                </c:pt>
                <c:pt idx="3">
                  <c:v>0</c:v>
                </c:pt>
                <c:pt idx="4">
                  <c:v>1</c:v>
                </c:pt>
              </c:numCache>
            </c:numRef>
          </c:val>
        </c:ser>
        <c:dLbls>
          <c:showPercent val="1"/>
        </c:dLbls>
      </c:pie3DChart>
    </c:plotArea>
    <c:legend>
      <c:legendPos val="r"/>
      <c:txPr>
        <a:bodyPr/>
        <a:lstStyle/>
        <a:p>
          <a:pPr rtl="0">
            <a:defRPr/>
          </a:pPr>
          <a:endParaRPr lang="en-US"/>
        </a:p>
      </c:txPr>
    </c:legend>
    <c:plotVisOnly val="1"/>
  </c:chart>
  <c:printSettings>
    <c:headerFooter/>
    <c:pageMargins b="0.75000000000000255" l="0.70000000000000062" r="0.70000000000000062" t="0.75000000000000255" header="0.30000000000000032" footer="0.30000000000000032"/>
    <c:pageSetup/>
  </c:printSettings>
</c:chartSpace>
</file>

<file path=xl/charts/chart265.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'Dr. P.K. Singh'!$H$79:$H$88</c:f>
              <c:strCache>
                <c:ptCount val="1"/>
                <c:pt idx="0">
                  <c:v>2. शिक्षण जानकारी से परिपूर्ण था क्या आप इस बात से सहमत हैं?
The teaching was full of information. Do you agree with this?
 Agree Agree Agree Agree Not Agree Not Disagree Not Agree Not Disagree Not Agree Not Disagree Agree Agree</c:v>
                </c:pt>
              </c:strCache>
            </c:strRef>
          </c:tx>
          <c:explosion val="25"/>
          <c:dLbls>
            <c:showPercent val="1"/>
          </c:dLbls>
          <c:cat>
            <c:strRef>
              <c:f>'Dr. P.K. Singh'!$F$89:$F$93</c:f>
              <c:strCache>
                <c:ptCount val="5"/>
                <c:pt idx="0">
                  <c:v>Strongly Agree</c:v>
                </c:pt>
                <c:pt idx="1">
                  <c:v>Agree</c:v>
                </c:pt>
                <c:pt idx="2">
                  <c:v>Not Agree &amp; Not Disagree</c:v>
                </c:pt>
                <c:pt idx="3">
                  <c:v>Disagree</c:v>
                </c:pt>
                <c:pt idx="4">
                  <c:v>Strongly Disagree</c:v>
                </c:pt>
              </c:strCache>
            </c:strRef>
          </c:cat>
          <c:val>
            <c:numRef>
              <c:f>'Dr. P.K. Singh'!$H$89:$H$93</c:f>
              <c:numCache>
                <c:formatCode>General</c:formatCode>
                <c:ptCount val="5"/>
                <c:pt idx="0">
                  <c:v>0</c:v>
                </c:pt>
                <c:pt idx="1">
                  <c:v>6</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 l="0.70000000000000062" r="0.70000000000000062" t="0.750000000000001" header="0.30000000000000032" footer="0.30000000000000032"/>
    <c:pageSetup/>
  </c:printSettings>
</c:chartSpace>
</file>

<file path=xl/charts/chart266.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'Dr. P.K. Singh'!$I$79:$I$88</c:f>
              <c:strCache>
                <c:ptCount val="1"/>
                <c:pt idx="0">
                  <c:v>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Agree Agree Agree Agree Not Agre</c:v>
                </c:pt>
              </c:strCache>
            </c:strRef>
          </c:tx>
          <c:explosion val="25"/>
          <c:dLbls>
            <c:showPercent val="1"/>
          </c:dLbls>
          <c:cat>
            <c:strRef>
              <c:f>'Dr. P.K. Singh'!$F$89:$F$93</c:f>
              <c:strCache>
                <c:ptCount val="5"/>
                <c:pt idx="0">
                  <c:v>Strongly Agree</c:v>
                </c:pt>
                <c:pt idx="1">
                  <c:v>Agree</c:v>
                </c:pt>
                <c:pt idx="2">
                  <c:v>Not Agree &amp; Not Disagree</c:v>
                </c:pt>
                <c:pt idx="3">
                  <c:v>Disagree</c:v>
                </c:pt>
                <c:pt idx="4">
                  <c:v>Strongly Disagree</c:v>
                </c:pt>
              </c:strCache>
            </c:strRef>
          </c:cat>
          <c:val>
            <c:numRef>
              <c:f>'Dr. P.K. Singh'!$I$89:$I$93</c:f>
              <c:numCache>
                <c:formatCode>General</c:formatCode>
                <c:ptCount val="5"/>
                <c:pt idx="0">
                  <c:v>0</c:v>
                </c:pt>
                <c:pt idx="1">
                  <c:v>7</c:v>
                </c:pt>
                <c:pt idx="2">
                  <c:v>2</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44" l="0.70000000000000062" r="0.70000000000000062" t="0.75000000000000144" header="0.30000000000000032" footer="0.30000000000000032"/>
    <c:pageSetup/>
  </c:printSettings>
</c:chartSpace>
</file>

<file path=xl/charts/chart267.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'Dr. P.K. Singh'!$J$79:$J$88</c:f>
              <c:strCache>
                <c:ptCount val="1"/>
                <c:pt idx="0">
                  <c:v>4. शिक्षक विद्यार्थियों के द्वारा पूछे गये प्रश्नो का समाधान करने हेतु तत्पर  रहते है क्या आप इस बात से सहमत हैं? 
 Teacher always ready to solve the questions asked by the students. Do you agree with this ? 
 Agree Agree Agree Strongly Agree Not Agree &amp; </c:v>
                </c:pt>
              </c:strCache>
            </c:strRef>
          </c:tx>
          <c:explosion val="25"/>
          <c:dLbls>
            <c:showPercent val="1"/>
          </c:dLbls>
          <c:cat>
            <c:strRef>
              <c:f>'Dr. P.K. Singh'!$F$89:$F$93</c:f>
              <c:strCache>
                <c:ptCount val="5"/>
                <c:pt idx="0">
                  <c:v>Strongly Agree</c:v>
                </c:pt>
                <c:pt idx="1">
                  <c:v>Agree</c:v>
                </c:pt>
                <c:pt idx="2">
                  <c:v>Not Agree &amp; Not Disagree</c:v>
                </c:pt>
                <c:pt idx="3">
                  <c:v>Disagree</c:v>
                </c:pt>
                <c:pt idx="4">
                  <c:v>Strongly Disagree</c:v>
                </c:pt>
              </c:strCache>
            </c:strRef>
          </c:cat>
          <c:val>
            <c:numRef>
              <c:f>'Dr. P.K. Singh'!$J$89:$J$93</c:f>
              <c:numCache>
                <c:formatCode>General</c:formatCode>
                <c:ptCount val="5"/>
                <c:pt idx="0">
                  <c:v>1</c:v>
                </c:pt>
                <c:pt idx="1">
                  <c:v>5</c:v>
                </c:pt>
                <c:pt idx="2">
                  <c:v>3</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268.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'Dr. P.K. Singh'!$K$79:$K$88</c:f>
              <c:strCache>
                <c:ptCount val="1"/>
                <c:pt idx="0">
                  <c:v>5. शिक्षक ने विषय के प्रति रूचि जागृत की , क्या आप इस बात से सहमत हैं?  
Do you agree that teacher aroused interest in the subject ?
 Agree Agree Agree Agree Not Agree &amp; Not Disagree Not Agree &amp; Not Disagree Not Agree &amp; Not Disagree Agree Agree</c:v>
                </c:pt>
              </c:strCache>
            </c:strRef>
          </c:tx>
          <c:explosion val="25"/>
          <c:dLbls>
            <c:showPercent val="1"/>
          </c:dLbls>
          <c:cat>
            <c:strRef>
              <c:f>'Dr. P.K. Singh'!$F$89:$F$93</c:f>
              <c:strCache>
                <c:ptCount val="5"/>
                <c:pt idx="0">
                  <c:v>Strongly Agree</c:v>
                </c:pt>
                <c:pt idx="1">
                  <c:v>Agree</c:v>
                </c:pt>
                <c:pt idx="2">
                  <c:v>Not Agree &amp; Not Disagree</c:v>
                </c:pt>
                <c:pt idx="3">
                  <c:v>Disagree</c:v>
                </c:pt>
                <c:pt idx="4">
                  <c:v>Strongly Disagree</c:v>
                </c:pt>
              </c:strCache>
            </c:strRef>
          </c:cat>
          <c:val>
            <c:numRef>
              <c:f>'Dr. P.K. Singh'!$K$89:$K$93</c:f>
              <c:numCache>
                <c:formatCode>General</c:formatCode>
                <c:ptCount val="5"/>
                <c:pt idx="0">
                  <c:v>0</c:v>
                </c:pt>
                <c:pt idx="1">
                  <c:v>6</c:v>
                </c:pt>
                <c:pt idx="2">
                  <c:v>3</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269.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'Dr. P.K. Singh'!$L$79:$L$88</c:f>
              <c:strCache>
                <c:ptCount val="1"/>
                <c:pt idx="0">
                  <c:v>6.  समय पर पाठ्यक्रम पूर्ण हुआ, क्या आप इस बात से सहमत हैं? 
Do you agree that the syllabus was completed on time  ?
 Agree Agree Agree Agree Not Agree &amp; Not Disagree Not Agree &amp; Not Disagree Not Agree &amp; Not Disagree Agree Agree</c:v>
                </c:pt>
              </c:strCache>
            </c:strRef>
          </c:tx>
          <c:explosion val="25"/>
          <c:dLbls>
            <c:showPercent val="1"/>
          </c:dLbls>
          <c:cat>
            <c:strRef>
              <c:f>'Dr. P.K. Singh'!$F$89:$F$93</c:f>
              <c:strCache>
                <c:ptCount val="5"/>
                <c:pt idx="0">
                  <c:v>Strongly Agree</c:v>
                </c:pt>
                <c:pt idx="1">
                  <c:v>Agree</c:v>
                </c:pt>
                <c:pt idx="2">
                  <c:v>Not Agree &amp; Not Disagree</c:v>
                </c:pt>
                <c:pt idx="3">
                  <c:v>Disagree</c:v>
                </c:pt>
                <c:pt idx="4">
                  <c:v>Strongly Disagree</c:v>
                </c:pt>
              </c:strCache>
            </c:strRef>
          </c:cat>
          <c:val>
            <c:numRef>
              <c:f>'Dr. P.K. Singh'!$L$89:$L$93</c:f>
              <c:numCache>
                <c:formatCode>General</c:formatCode>
                <c:ptCount val="5"/>
                <c:pt idx="0">
                  <c:v>0</c:v>
                </c:pt>
                <c:pt idx="1">
                  <c:v>6</c:v>
                </c:pt>
                <c:pt idx="2">
                  <c:v>3</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Praveen Gupta'!$L$4:$L$11</c:f>
              <c:strCache>
                <c:ptCount val="1"/>
                <c:pt idx="0">
                  <c:v>6.  समय पर पाठ्यक्रम पूर्ण हुआ, क्या आप इस बात से सहमत हैं? 
Do you agree that the syllabus was completed on time  ?
 Agree Agree Strongly Agree Agree Strongly Agree Strongly Agree Agree</c:v>
                </c:pt>
              </c:strCache>
            </c:strRef>
          </c:tx>
          <c:explosion val="25"/>
          <c:dLbls>
            <c:showPercent val="1"/>
          </c:dLbls>
          <c:cat>
            <c:strRef>
              <c:f>' Dr. Praveen Gupta'!$F$12:$F$16</c:f>
              <c:strCache>
                <c:ptCount val="5"/>
                <c:pt idx="0">
                  <c:v>Strongly Agree</c:v>
                </c:pt>
                <c:pt idx="1">
                  <c:v>Agree</c:v>
                </c:pt>
                <c:pt idx="2">
                  <c:v>Not Agree &amp; Not Disagree</c:v>
                </c:pt>
                <c:pt idx="3">
                  <c:v>Disagree</c:v>
                </c:pt>
                <c:pt idx="4">
                  <c:v>Strongly Disagree</c:v>
                </c:pt>
              </c:strCache>
            </c:strRef>
          </c:cat>
          <c:val>
            <c:numRef>
              <c:f>' Dr. Praveen Gupta'!$L$12:$L$16</c:f>
              <c:numCache>
                <c:formatCode>General</c:formatCode>
                <c:ptCount val="5"/>
                <c:pt idx="0">
                  <c:v>3</c:v>
                </c:pt>
                <c:pt idx="1">
                  <c:v>4</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270.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'Dr. P.K. Singh'!$M$79:$M$88</c:f>
              <c:strCache>
                <c:ptCount val="1"/>
                <c:pt idx="0">
                  <c:v>7. शिक्षक समयनिष्ट है एवं नियमित व्याख्यान देते है, क्या आप इस बात से सहमत हैं? 
The teachers are punctual and give regular lectures. Do you agree with this ?
 Agree Agree Agree Agree Not Agree &amp; Not Disagree Not Agree &amp; Not Disagree Not Agree &amp; Not Disag</c:v>
                </c:pt>
              </c:strCache>
            </c:strRef>
          </c:tx>
          <c:explosion val="25"/>
          <c:dLbls>
            <c:showPercent val="1"/>
          </c:dLbls>
          <c:cat>
            <c:strRef>
              <c:f>'Dr. P.K. Singh'!$F$89:$F$93</c:f>
              <c:strCache>
                <c:ptCount val="5"/>
                <c:pt idx="0">
                  <c:v>Strongly Agree</c:v>
                </c:pt>
                <c:pt idx="1">
                  <c:v>Agree</c:v>
                </c:pt>
                <c:pt idx="2">
                  <c:v>Not Agree &amp; Not Disagree</c:v>
                </c:pt>
                <c:pt idx="3">
                  <c:v>Disagree</c:v>
                </c:pt>
                <c:pt idx="4">
                  <c:v>Strongly Disagree</c:v>
                </c:pt>
              </c:strCache>
            </c:strRef>
          </c:cat>
          <c:val>
            <c:numRef>
              <c:f>'Dr. P.K. Singh'!$M$89:$M$93</c:f>
              <c:numCache>
                <c:formatCode>General</c:formatCode>
                <c:ptCount val="5"/>
                <c:pt idx="0">
                  <c:v>0</c:v>
                </c:pt>
                <c:pt idx="1">
                  <c:v>6</c:v>
                </c:pt>
                <c:pt idx="2">
                  <c:v>3</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22" l="0.70000000000000062" r="0.70000000000000062" t="0.75000000000000122" header="0.30000000000000032" footer="0.30000000000000032"/>
    <c:pageSetup/>
  </c:printSettings>
</c:chartSpace>
</file>

<file path=xl/charts/chart271.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'Dr. P.K. Singh'!$N$79:$N$88</c:f>
              <c:strCache>
                <c:ptCount val="1"/>
                <c:pt idx="0">
                  <c:v>8. शिक्षक का सम्प्रेषण सुस्पष्ठ है ,क्या आप इस बात से सहमत हैं ?
Teacher's communication is clear. Do you agree with this ? 
 Agree Agree Agree Agree Not Agree &amp; Not Disagree Not Agree &amp; Not Disagree Agree Agree Agree</c:v>
                </c:pt>
              </c:strCache>
            </c:strRef>
          </c:tx>
          <c:explosion val="25"/>
          <c:dLbls>
            <c:showPercent val="1"/>
          </c:dLbls>
          <c:cat>
            <c:strRef>
              <c:f>'Dr. P.K. Singh'!$F$89:$F$93</c:f>
              <c:strCache>
                <c:ptCount val="5"/>
                <c:pt idx="0">
                  <c:v>Strongly Agree</c:v>
                </c:pt>
                <c:pt idx="1">
                  <c:v>Agree</c:v>
                </c:pt>
                <c:pt idx="2">
                  <c:v>Not Agree &amp; Not Disagree</c:v>
                </c:pt>
                <c:pt idx="3">
                  <c:v>Disagree</c:v>
                </c:pt>
                <c:pt idx="4">
                  <c:v>Strongly Disagree</c:v>
                </c:pt>
              </c:strCache>
            </c:strRef>
          </c:cat>
          <c:val>
            <c:numRef>
              <c:f>'Dr. P.K. Singh'!$N$89:$N$93</c:f>
              <c:numCache>
                <c:formatCode>General</c:formatCode>
                <c:ptCount val="5"/>
                <c:pt idx="0">
                  <c:v>0</c:v>
                </c:pt>
                <c:pt idx="1">
                  <c:v>7</c:v>
                </c:pt>
                <c:pt idx="2">
                  <c:v>2</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272.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'Dr. P.K. Singh'!$O$79:$O$88</c:f>
              <c:strCache>
                <c:ptCount val="1"/>
                <c:pt idx="0">
                  <c:v>9. शिक्षक ने शिक्षण के दौरान आधुनिक तकनीक पावर पॉइन्ट का प्रयोग किया, क्या आप इस बात से सहमत हैं? 
Teacher used modern technology power point during teaching. Do you agree with this ?
 Disagree Agree Agree Agree Not Agree &amp; Not Disagree Not Agree &amp; Not Di</c:v>
                </c:pt>
              </c:strCache>
            </c:strRef>
          </c:tx>
          <c:explosion val="25"/>
          <c:dLbls>
            <c:showPercent val="1"/>
          </c:dLbls>
          <c:cat>
            <c:strRef>
              <c:f>'Dr. P.K. Singh'!$F$89:$F$93</c:f>
              <c:strCache>
                <c:ptCount val="5"/>
                <c:pt idx="0">
                  <c:v>Strongly Agree</c:v>
                </c:pt>
                <c:pt idx="1">
                  <c:v>Agree</c:v>
                </c:pt>
                <c:pt idx="2">
                  <c:v>Not Agree &amp; Not Disagree</c:v>
                </c:pt>
                <c:pt idx="3">
                  <c:v>Disagree</c:v>
                </c:pt>
                <c:pt idx="4">
                  <c:v>Strongly Disagree</c:v>
                </c:pt>
              </c:strCache>
            </c:strRef>
          </c:cat>
          <c:val>
            <c:numRef>
              <c:f>'Dr. P.K. Singh'!$O$89:$O$93</c:f>
              <c:numCache>
                <c:formatCode>General</c:formatCode>
                <c:ptCount val="5"/>
                <c:pt idx="0">
                  <c:v>0</c:v>
                </c:pt>
                <c:pt idx="1">
                  <c:v>6</c:v>
                </c:pt>
                <c:pt idx="2">
                  <c:v>2</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273.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'Dr. P.K. Singh'!$P$79</c:f>
              <c:strCache>
                <c:ptCount val="1"/>
                <c:pt idx="0">
                  <c:v>10. विषय अवधारणा पर शिक्षक का ज्ञान
Teacher's knowledge on subject concept?
</c:v>
                </c:pt>
              </c:strCache>
            </c:strRef>
          </c:tx>
          <c:explosion val="25"/>
          <c:dLbls>
            <c:showPercent val="1"/>
          </c:dLbls>
          <c:val>
            <c:numRef>
              <c:f>'Dr. P.K. Singh'!$P$89:$P$93</c:f>
              <c:numCache>
                <c:formatCode>General</c:formatCode>
                <c:ptCount val="5"/>
                <c:pt idx="0">
                  <c:v>5</c:v>
                </c:pt>
                <c:pt idx="1">
                  <c:v>2</c:v>
                </c:pt>
                <c:pt idx="2">
                  <c:v>2</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274.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'Dr. P.K. Singh'!$Q$79:$Q$88</c:f>
              <c:strCache>
                <c:ptCount val="1"/>
                <c:pt idx="0">
                  <c:v>11. अपने शिक्षक से संतुष्टि का स्तर बताइये
Indicate you level of satisfaction with your teacher.
 Avarage Avarage Avarage Highly Satisfied Highly Disstisfied Avarage Satisfied Satisfied Satisfied</c:v>
                </c:pt>
              </c:strCache>
            </c:strRef>
          </c:tx>
          <c:explosion val="25"/>
          <c:dLbls>
            <c:showPercent val="1"/>
          </c:dLbls>
          <c:cat>
            <c:strRef>
              <c:f>'Dr. P.K. Singh'!$F$89:$F$93</c:f>
              <c:strCache>
                <c:ptCount val="5"/>
                <c:pt idx="0">
                  <c:v>Strongly Agree</c:v>
                </c:pt>
                <c:pt idx="1">
                  <c:v>Agree</c:v>
                </c:pt>
                <c:pt idx="2">
                  <c:v>Not Agree &amp; Not Disagree</c:v>
                </c:pt>
                <c:pt idx="3">
                  <c:v>Disagree</c:v>
                </c:pt>
                <c:pt idx="4">
                  <c:v>Strongly Disagree</c:v>
                </c:pt>
              </c:strCache>
            </c:strRef>
          </c:cat>
          <c:val>
            <c:numRef>
              <c:f>'Dr. P.K. Singh'!$Q$89:$Q$93</c:f>
              <c:numCache>
                <c:formatCode>General</c:formatCode>
                <c:ptCount val="5"/>
                <c:pt idx="0">
                  <c:v>1</c:v>
                </c:pt>
                <c:pt idx="1">
                  <c:v>3</c:v>
                </c:pt>
                <c:pt idx="2">
                  <c:v>4</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33" l="0.70000000000000062" r="0.70000000000000062" t="0.75000000000000233" header="0.30000000000000032" footer="0.30000000000000032"/>
    <c:pageSetup/>
  </c:printSettings>
</c:chartSpace>
</file>

<file path=xl/charts/chart275.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'Dr. P.K. Singh'!$G$79:$G$88</c:f>
              <c:strCache>
                <c:ptCount val="1"/>
                <c:pt idx="0">
                  <c:v>1. व्याख्यान से रूचि में वृद्धि हुई, आप इस बात से सहमत हैं?
Do you agree that lecture? Increased interest?
 Agree Strongly Agree Agree Agree Not Agree &amp; Not Disagree Not Agree &amp; Not Disagree Agree Agree Agree</c:v>
                </c:pt>
              </c:strCache>
            </c:strRef>
          </c:tx>
          <c:explosion val="25"/>
          <c:dLbls>
            <c:showPercent val="1"/>
          </c:dLbls>
          <c:cat>
            <c:strRef>
              <c:f>'Dr. P.K. Singh'!$F$89:$F$93</c:f>
              <c:strCache>
                <c:ptCount val="5"/>
                <c:pt idx="0">
                  <c:v>Strongly Agree</c:v>
                </c:pt>
                <c:pt idx="1">
                  <c:v>Agree</c:v>
                </c:pt>
                <c:pt idx="2">
                  <c:v>Not Agree &amp; Not Disagree</c:v>
                </c:pt>
                <c:pt idx="3">
                  <c:v>Disagree</c:v>
                </c:pt>
                <c:pt idx="4">
                  <c:v>Strongly Disagree</c:v>
                </c:pt>
              </c:strCache>
            </c:strRef>
          </c:cat>
          <c:val>
            <c:numRef>
              <c:f>'Dr. P.K. Singh'!$G$89:$G$93</c:f>
              <c:numCache>
                <c:formatCode>General</c:formatCode>
                <c:ptCount val="5"/>
                <c:pt idx="0">
                  <c:v>1</c:v>
                </c:pt>
                <c:pt idx="1">
                  <c:v>6</c:v>
                </c:pt>
                <c:pt idx="2">
                  <c:v>2</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55" l="0.70000000000000062" r="0.70000000000000062" t="0.75000000000000255" header="0.30000000000000032" footer="0.30000000000000032"/>
    <c:pageSetup/>
  </c:printSettings>
</c:chartSpace>
</file>

<file path=xl/charts/chart276.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Shiklesh Nureti'!$H$85:$H$92</c:f>
              <c:strCache>
                <c:ptCount val="1"/>
                <c:pt idx="0">
                  <c:v>2. शिक्षण जानकारी से परिपूर्ण था क्या आप इस बात से सहमत हैं?
The teaching was full of information. Do you agree with this?
 Agree Strongly Agree Agree Agree Agree Strongly Agree Agree</c:v>
                </c:pt>
              </c:strCache>
            </c:strRef>
          </c:tx>
          <c:explosion val="25"/>
          <c:dLbls>
            <c:showPercent val="1"/>
          </c:dLbls>
          <c:cat>
            <c:strRef>
              <c:f>'Shri Shiklesh Nureti'!$F$93:$F$97</c:f>
              <c:strCache>
                <c:ptCount val="5"/>
                <c:pt idx="0">
                  <c:v>Strongly Agree</c:v>
                </c:pt>
                <c:pt idx="1">
                  <c:v>Agree</c:v>
                </c:pt>
                <c:pt idx="2">
                  <c:v>Not Agree &amp; Not Disagree</c:v>
                </c:pt>
                <c:pt idx="3">
                  <c:v>Disagree</c:v>
                </c:pt>
                <c:pt idx="4">
                  <c:v>Strongly Disagree</c:v>
                </c:pt>
              </c:strCache>
            </c:strRef>
          </c:cat>
          <c:val>
            <c:numRef>
              <c:f>'Shri Shiklesh Nureti'!$H$93:$H$97</c:f>
              <c:numCache>
                <c:formatCode>General</c:formatCode>
                <c:ptCount val="5"/>
                <c:pt idx="0">
                  <c:v>2</c:v>
                </c:pt>
                <c:pt idx="1">
                  <c:v>5</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 l="0.70000000000000062" r="0.70000000000000062" t="0.750000000000001" header="0.30000000000000032" footer="0.30000000000000032"/>
    <c:pageSetup/>
  </c:printSettings>
</c:chartSpace>
</file>

<file path=xl/charts/chart277.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Shiklesh Nureti'!$I$85:$I$92</c:f>
              <c:strCache>
                <c:ptCount val="1"/>
                <c:pt idx="0">
                  <c:v>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Agree Agree Agree Agree Agree St</c:v>
                </c:pt>
              </c:strCache>
            </c:strRef>
          </c:tx>
          <c:explosion val="25"/>
          <c:dLbls>
            <c:showPercent val="1"/>
          </c:dLbls>
          <c:cat>
            <c:strRef>
              <c:f>'Shri Shiklesh Nureti'!$F$93:$F$97</c:f>
              <c:strCache>
                <c:ptCount val="5"/>
                <c:pt idx="0">
                  <c:v>Strongly Agree</c:v>
                </c:pt>
                <c:pt idx="1">
                  <c:v>Agree</c:v>
                </c:pt>
                <c:pt idx="2">
                  <c:v>Not Agree &amp; Not Disagree</c:v>
                </c:pt>
                <c:pt idx="3">
                  <c:v>Disagree</c:v>
                </c:pt>
                <c:pt idx="4">
                  <c:v>Strongly Disagree</c:v>
                </c:pt>
              </c:strCache>
            </c:strRef>
          </c:cat>
          <c:val>
            <c:numRef>
              <c:f>'Shri Shiklesh Nureti'!$I$93:$I$97</c:f>
              <c:numCache>
                <c:formatCode>General</c:formatCode>
                <c:ptCount val="5"/>
                <c:pt idx="0">
                  <c:v>1</c:v>
                </c:pt>
                <c:pt idx="1">
                  <c:v>6</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44" l="0.70000000000000062" r="0.70000000000000062" t="0.75000000000000144" header="0.30000000000000032" footer="0.30000000000000032"/>
    <c:pageSetup/>
  </c:printSettings>
</c:chartSpace>
</file>

<file path=xl/charts/chart278.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Shiklesh Nureti'!$J$85:$J$92</c:f>
              <c:strCache>
                <c:ptCount val="1"/>
                <c:pt idx="0">
                  <c:v>4. शिक्षक विद्यार्थियों के द्वारा पूछे गये प्रश्नो का समाधान करने हेतु तत्पर  रहते है क्या आप इस बात से सहमत हैं? 
 Teacher always ready to solve the questions asked by the students. Do you agree with this ? 
 Agree Strongly Agree Agree Agree Agree Agree </c:v>
                </c:pt>
              </c:strCache>
            </c:strRef>
          </c:tx>
          <c:explosion val="25"/>
          <c:dLbls>
            <c:showPercent val="1"/>
          </c:dLbls>
          <c:cat>
            <c:strRef>
              <c:f>'Shri Shiklesh Nureti'!$F$93:$F$97</c:f>
              <c:strCache>
                <c:ptCount val="5"/>
                <c:pt idx="0">
                  <c:v>Strongly Agree</c:v>
                </c:pt>
                <c:pt idx="1">
                  <c:v>Agree</c:v>
                </c:pt>
                <c:pt idx="2">
                  <c:v>Not Agree &amp; Not Disagree</c:v>
                </c:pt>
                <c:pt idx="3">
                  <c:v>Disagree</c:v>
                </c:pt>
                <c:pt idx="4">
                  <c:v>Strongly Disagree</c:v>
                </c:pt>
              </c:strCache>
            </c:strRef>
          </c:cat>
          <c:val>
            <c:numRef>
              <c:f>'Shri Shiklesh Nureti'!$J$93:$J$97</c:f>
              <c:numCache>
                <c:formatCode>General</c:formatCode>
                <c:ptCount val="5"/>
                <c:pt idx="0">
                  <c:v>1</c:v>
                </c:pt>
                <c:pt idx="1">
                  <c:v>6</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279.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Shiklesh Nureti'!$K$85:$K$92</c:f>
              <c:strCache>
                <c:ptCount val="1"/>
                <c:pt idx="0">
                  <c:v>5. शिक्षक ने विषय के प्रति रूचि जागृत की , क्या आप इस बात से सहमत हैं?  
Do you agree that teacher aroused interest in the subject ?
 Agree Agree Agree Agree Agree Strongly Agree Agree</c:v>
                </c:pt>
              </c:strCache>
            </c:strRef>
          </c:tx>
          <c:explosion val="25"/>
          <c:dLbls>
            <c:showPercent val="1"/>
          </c:dLbls>
          <c:cat>
            <c:strRef>
              <c:f>'Shri Shiklesh Nureti'!$F$93:$F$97</c:f>
              <c:strCache>
                <c:ptCount val="5"/>
                <c:pt idx="0">
                  <c:v>Strongly Agree</c:v>
                </c:pt>
                <c:pt idx="1">
                  <c:v>Agree</c:v>
                </c:pt>
                <c:pt idx="2">
                  <c:v>Not Agree &amp; Not Disagree</c:v>
                </c:pt>
                <c:pt idx="3">
                  <c:v>Disagree</c:v>
                </c:pt>
                <c:pt idx="4">
                  <c:v>Strongly Disagree</c:v>
                </c:pt>
              </c:strCache>
            </c:strRef>
          </c:cat>
          <c:val>
            <c:numRef>
              <c:f>'Shri Shiklesh Nureti'!$K$93:$K$97</c:f>
              <c:numCache>
                <c:formatCode>General</c:formatCode>
                <c:ptCount val="5"/>
                <c:pt idx="0">
                  <c:v>1</c:v>
                </c:pt>
                <c:pt idx="1">
                  <c:v>6</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Praveen Gupta'!$M$4:$M$11</c:f>
              <c:strCache>
                <c:ptCount val="1"/>
                <c:pt idx="0">
                  <c:v>7. शिक्षक समयनिष्ट है एवं नियमित व्याख्यान देते है, क्या आप इस बात से सहमत हैं? 
The teachers are punctual and give regular lectures. Do you agree with this ?
 Agree Agree Strongly Agree Agree Agree Strongly Agree Agree</c:v>
                </c:pt>
              </c:strCache>
            </c:strRef>
          </c:tx>
          <c:explosion val="25"/>
          <c:dLbls>
            <c:showPercent val="1"/>
          </c:dLbls>
          <c:cat>
            <c:strRef>
              <c:f>' Dr. Praveen Gupta'!$F$12:$F$16</c:f>
              <c:strCache>
                <c:ptCount val="5"/>
                <c:pt idx="0">
                  <c:v>Strongly Agree</c:v>
                </c:pt>
                <c:pt idx="1">
                  <c:v>Agree</c:v>
                </c:pt>
                <c:pt idx="2">
                  <c:v>Not Agree &amp; Not Disagree</c:v>
                </c:pt>
                <c:pt idx="3">
                  <c:v>Disagree</c:v>
                </c:pt>
                <c:pt idx="4">
                  <c:v>Strongly Disagree</c:v>
                </c:pt>
              </c:strCache>
            </c:strRef>
          </c:cat>
          <c:val>
            <c:numRef>
              <c:f>' Dr. Praveen Gupta'!$M$12:$M$16</c:f>
              <c:numCache>
                <c:formatCode>General</c:formatCode>
                <c:ptCount val="5"/>
                <c:pt idx="0">
                  <c:v>2</c:v>
                </c:pt>
                <c:pt idx="1">
                  <c:v>5</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22" l="0.70000000000000062" r="0.70000000000000062" t="0.75000000000000122" header="0.30000000000000032" footer="0.30000000000000032"/>
    <c:pageSetup/>
  </c:printSettings>
</c:chartSpace>
</file>

<file path=xl/charts/chart280.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Shiklesh Nureti'!$L$85:$L$92</c:f>
              <c:strCache>
                <c:ptCount val="1"/>
                <c:pt idx="0">
                  <c:v>6.  समय पर पाठ्यक्रम पूर्ण हुआ, क्या आप इस बात से सहमत हैं? 
Do you agree that the syllabus was completed on time  ?
 Agree Strongly Agree Agree Strongly Agree Agree Agree Agree</c:v>
                </c:pt>
              </c:strCache>
            </c:strRef>
          </c:tx>
          <c:explosion val="25"/>
          <c:dLbls>
            <c:showPercent val="1"/>
          </c:dLbls>
          <c:cat>
            <c:strRef>
              <c:f>'Shri Shiklesh Nureti'!$F$93:$F$97</c:f>
              <c:strCache>
                <c:ptCount val="5"/>
                <c:pt idx="0">
                  <c:v>Strongly Agree</c:v>
                </c:pt>
                <c:pt idx="1">
                  <c:v>Agree</c:v>
                </c:pt>
                <c:pt idx="2">
                  <c:v>Not Agree &amp; Not Disagree</c:v>
                </c:pt>
                <c:pt idx="3">
                  <c:v>Disagree</c:v>
                </c:pt>
                <c:pt idx="4">
                  <c:v>Strongly Disagree</c:v>
                </c:pt>
              </c:strCache>
            </c:strRef>
          </c:cat>
          <c:val>
            <c:numRef>
              <c:f>'Shri Shiklesh Nureti'!$L$93:$L$97</c:f>
              <c:numCache>
                <c:formatCode>General</c:formatCode>
                <c:ptCount val="5"/>
                <c:pt idx="0">
                  <c:v>2</c:v>
                </c:pt>
                <c:pt idx="1">
                  <c:v>5</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281.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Shiklesh Nureti'!$M$85:$M$92</c:f>
              <c:strCache>
                <c:ptCount val="1"/>
                <c:pt idx="0">
                  <c:v>7. शिक्षक समयनिष्ट है एवं नियमित व्याख्यान देते है, क्या आप इस बात से सहमत हैं? 
The teachers are punctual and give regular lectures. Do you agree with this ?
 Agree Strongly Agree Agree Strongly Agree Agree Strongly Agree Agree</c:v>
                </c:pt>
              </c:strCache>
            </c:strRef>
          </c:tx>
          <c:explosion val="25"/>
          <c:dLbls>
            <c:showPercent val="1"/>
          </c:dLbls>
          <c:cat>
            <c:strRef>
              <c:f>'Shri Shiklesh Nureti'!$F$93:$F$97</c:f>
              <c:strCache>
                <c:ptCount val="5"/>
                <c:pt idx="0">
                  <c:v>Strongly Agree</c:v>
                </c:pt>
                <c:pt idx="1">
                  <c:v>Agree</c:v>
                </c:pt>
                <c:pt idx="2">
                  <c:v>Not Agree &amp; Not Disagree</c:v>
                </c:pt>
                <c:pt idx="3">
                  <c:v>Disagree</c:v>
                </c:pt>
                <c:pt idx="4">
                  <c:v>Strongly Disagree</c:v>
                </c:pt>
              </c:strCache>
            </c:strRef>
          </c:cat>
          <c:val>
            <c:numRef>
              <c:f>'Shri Shiklesh Nureti'!$M$93:$M$97</c:f>
              <c:numCache>
                <c:formatCode>General</c:formatCode>
                <c:ptCount val="5"/>
                <c:pt idx="0">
                  <c:v>3</c:v>
                </c:pt>
                <c:pt idx="1">
                  <c:v>4</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22" l="0.70000000000000062" r="0.70000000000000062" t="0.75000000000000122" header="0.30000000000000032" footer="0.30000000000000032"/>
    <c:pageSetup/>
  </c:printSettings>
</c:chartSpace>
</file>

<file path=xl/charts/chart282.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Shiklesh Nureti'!$N$85:$N$92</c:f>
              <c:strCache>
                <c:ptCount val="1"/>
                <c:pt idx="0">
                  <c:v>8. शिक्षक का सम्प्रेषण सुस्पष्ठ है ,क्या आप इस बात से सहमत हैं ?
Teacher's communication is clear. Do you agree with this ? 
 Agree Disagree Agree Agree Agree Agree Agree</c:v>
                </c:pt>
              </c:strCache>
            </c:strRef>
          </c:tx>
          <c:explosion val="25"/>
          <c:dLbls>
            <c:showPercent val="1"/>
          </c:dLbls>
          <c:cat>
            <c:strRef>
              <c:f>'Shri Shiklesh Nureti'!$F$93:$F$97</c:f>
              <c:strCache>
                <c:ptCount val="5"/>
                <c:pt idx="0">
                  <c:v>Strongly Agree</c:v>
                </c:pt>
                <c:pt idx="1">
                  <c:v>Agree</c:v>
                </c:pt>
                <c:pt idx="2">
                  <c:v>Not Agree &amp; Not Disagree</c:v>
                </c:pt>
                <c:pt idx="3">
                  <c:v>Disagree</c:v>
                </c:pt>
                <c:pt idx="4">
                  <c:v>Strongly Disagree</c:v>
                </c:pt>
              </c:strCache>
            </c:strRef>
          </c:cat>
          <c:val>
            <c:numRef>
              <c:f>'Shri Shiklesh Nureti'!$N$93:$N$97</c:f>
              <c:numCache>
                <c:formatCode>General</c:formatCode>
                <c:ptCount val="5"/>
                <c:pt idx="0">
                  <c:v>0</c:v>
                </c:pt>
                <c:pt idx="1">
                  <c:v>6</c:v>
                </c:pt>
                <c:pt idx="2">
                  <c:v>0</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283.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Shiklesh Nureti'!$O$85:$O$92</c:f>
              <c:strCache>
                <c:ptCount val="1"/>
                <c:pt idx="0">
                  <c:v>9. शिक्षक ने शिक्षण के दौरान आधुनिक तकनीक पावर पॉइन्ट का प्रयोग किया, क्या आप इस बात से सहमत हैं? 
Teacher used modern technology power point during teaching. Do you agree with this ?
 Agree Agree Agree Agree Not Agree &amp; Not Disagree Agree Agree</c:v>
                </c:pt>
              </c:strCache>
            </c:strRef>
          </c:tx>
          <c:explosion val="25"/>
          <c:dLbls>
            <c:showPercent val="1"/>
          </c:dLbls>
          <c:cat>
            <c:strRef>
              <c:f>'Shri Shiklesh Nureti'!$F$93:$F$97</c:f>
              <c:strCache>
                <c:ptCount val="5"/>
                <c:pt idx="0">
                  <c:v>Strongly Agree</c:v>
                </c:pt>
                <c:pt idx="1">
                  <c:v>Agree</c:v>
                </c:pt>
                <c:pt idx="2">
                  <c:v>Not Agree &amp; Not Disagree</c:v>
                </c:pt>
                <c:pt idx="3">
                  <c:v>Disagree</c:v>
                </c:pt>
                <c:pt idx="4">
                  <c:v>Strongly Disagree</c:v>
                </c:pt>
              </c:strCache>
            </c:strRef>
          </c:cat>
          <c:val>
            <c:numRef>
              <c:f>'Shri Shiklesh Nureti'!$O$93:$O$97</c:f>
              <c:numCache>
                <c:formatCode>General</c:formatCode>
                <c:ptCount val="5"/>
                <c:pt idx="0">
                  <c:v>0</c:v>
                </c:pt>
                <c:pt idx="1">
                  <c:v>6</c:v>
                </c:pt>
                <c:pt idx="2">
                  <c:v>1</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284.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Shiklesh Nureti'!$P$85</c:f>
              <c:strCache>
                <c:ptCount val="1"/>
                <c:pt idx="0">
                  <c:v>10. विषय अवधारणा पर शिक्षक का ज्ञान
Teacher's knowledge on subject concept?
</c:v>
                </c:pt>
              </c:strCache>
            </c:strRef>
          </c:tx>
          <c:explosion val="25"/>
          <c:dLbls>
            <c:showPercent val="1"/>
          </c:dLbls>
          <c:val>
            <c:numRef>
              <c:f>'Shri Shiklesh Nureti'!$P$93:$P$97</c:f>
              <c:numCache>
                <c:formatCode>General</c:formatCode>
                <c:ptCount val="5"/>
                <c:pt idx="0">
                  <c:v>0</c:v>
                </c:pt>
                <c:pt idx="1">
                  <c:v>6</c:v>
                </c:pt>
                <c:pt idx="2">
                  <c:v>0</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285.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Shiklesh Nureti'!$Q$85:$Q$92</c:f>
              <c:strCache>
                <c:ptCount val="1"/>
                <c:pt idx="0">
                  <c:v>11. अपने शिक्षक से संतुष्टि का स्तर बताइये
Indicate you level of satisfaction with your teacher.
 Satisfied Highly Satisfied Satisfied Satisfied Avarage Highly Satisfied Avarage</c:v>
                </c:pt>
              </c:strCache>
            </c:strRef>
          </c:tx>
          <c:explosion val="25"/>
          <c:dLbls>
            <c:showPercent val="1"/>
          </c:dLbls>
          <c:cat>
            <c:strRef>
              <c:f>'Shri Shiklesh Nureti'!$F$93:$F$97</c:f>
              <c:strCache>
                <c:ptCount val="5"/>
                <c:pt idx="0">
                  <c:v>Strongly Agree</c:v>
                </c:pt>
                <c:pt idx="1">
                  <c:v>Agree</c:v>
                </c:pt>
                <c:pt idx="2">
                  <c:v>Not Agree &amp; Not Disagree</c:v>
                </c:pt>
                <c:pt idx="3">
                  <c:v>Disagree</c:v>
                </c:pt>
                <c:pt idx="4">
                  <c:v>Strongly Disagree</c:v>
                </c:pt>
              </c:strCache>
            </c:strRef>
          </c:cat>
          <c:val>
            <c:numRef>
              <c:f>'Shri Shiklesh Nureti'!$Q$93:$Q$97</c:f>
              <c:numCache>
                <c:formatCode>General</c:formatCode>
                <c:ptCount val="5"/>
                <c:pt idx="0">
                  <c:v>2</c:v>
                </c:pt>
                <c:pt idx="1">
                  <c:v>3</c:v>
                </c:pt>
                <c:pt idx="2">
                  <c:v>2</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33" l="0.70000000000000062" r="0.70000000000000062" t="0.75000000000000233" header="0.30000000000000032" footer="0.30000000000000032"/>
    <c:pageSetup/>
  </c:printSettings>
</c:chartSpace>
</file>

<file path=xl/charts/chart286.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Shiklesh Nureti'!$G$85:$G$92</c:f>
              <c:strCache>
                <c:ptCount val="1"/>
                <c:pt idx="0">
                  <c:v>1. व्याख्यान से रूचि में वृद्धि हुई, आप इस बात से सहमत हैं?
Do you agree that lecture? Increased interest?
 Agree Agree Strongly Agree Agree Agree Agree Agree</c:v>
                </c:pt>
              </c:strCache>
            </c:strRef>
          </c:tx>
          <c:explosion val="25"/>
          <c:dLbls>
            <c:showPercent val="1"/>
          </c:dLbls>
          <c:cat>
            <c:strRef>
              <c:f>'Shri Shiklesh Nureti'!$F$93:$F$97</c:f>
              <c:strCache>
                <c:ptCount val="5"/>
                <c:pt idx="0">
                  <c:v>Strongly Agree</c:v>
                </c:pt>
                <c:pt idx="1">
                  <c:v>Agree</c:v>
                </c:pt>
                <c:pt idx="2">
                  <c:v>Not Agree &amp; Not Disagree</c:v>
                </c:pt>
                <c:pt idx="3">
                  <c:v>Disagree</c:v>
                </c:pt>
                <c:pt idx="4">
                  <c:v>Strongly Disagree</c:v>
                </c:pt>
              </c:strCache>
            </c:strRef>
          </c:cat>
          <c:val>
            <c:numRef>
              <c:f>'Shri Shiklesh Nureti'!$G$93:$G$97</c:f>
              <c:numCache>
                <c:formatCode>General</c:formatCode>
                <c:ptCount val="5"/>
                <c:pt idx="0">
                  <c:v>1</c:v>
                </c:pt>
                <c:pt idx="1">
                  <c:v>6</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55" l="0.70000000000000062" r="0.70000000000000062" t="0.75000000000000255" header="0.30000000000000032" footer="0.30000000000000032"/>
    <c:pageSetup/>
  </c:printSettings>
</c:chartSpace>
</file>

<file path=xl/charts/chart287.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Shiklesh Nureti'!$H$46:$H$48</c:f>
              <c:strCache>
                <c:ptCount val="1"/>
                <c:pt idx="0">
                  <c:v>2. शिक्षण जानकारी से परिपूर्ण था क्या आप इस बात से सहमत हैं?
The teaching was full of information. Do you agree with this?
 Agree Agree</c:v>
                </c:pt>
              </c:strCache>
            </c:strRef>
          </c:tx>
          <c:explosion val="25"/>
          <c:dLbls>
            <c:showPercent val="1"/>
          </c:dLbls>
          <c:cat>
            <c:strRef>
              <c:f>'Shri Shiklesh Nureti'!$F$49:$F$53</c:f>
              <c:strCache>
                <c:ptCount val="5"/>
                <c:pt idx="0">
                  <c:v>Strongly Agree</c:v>
                </c:pt>
                <c:pt idx="1">
                  <c:v>Agree</c:v>
                </c:pt>
                <c:pt idx="2">
                  <c:v>Not Agree &amp; Not Disagree</c:v>
                </c:pt>
                <c:pt idx="3">
                  <c:v>Disagree</c:v>
                </c:pt>
                <c:pt idx="4">
                  <c:v>Strongly Disagree</c:v>
                </c:pt>
              </c:strCache>
            </c:strRef>
          </c:cat>
          <c:val>
            <c:numRef>
              <c:f>'Shri Shiklesh Nureti'!$H$49:$H$53</c:f>
              <c:numCache>
                <c:formatCode>General</c:formatCode>
                <c:ptCount val="5"/>
                <c:pt idx="0">
                  <c:v>0</c:v>
                </c:pt>
                <c:pt idx="1">
                  <c:v>2</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 l="0.70000000000000062" r="0.70000000000000062" t="0.750000000000001" header="0.30000000000000032" footer="0.30000000000000032"/>
    <c:pageSetup/>
  </c:printSettings>
</c:chartSpace>
</file>

<file path=xl/charts/chart288.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Shiklesh Nureti'!$I$46:$I$48</c:f>
              <c:strCache>
                <c:ptCount val="1"/>
                <c:pt idx="0">
                  <c:v>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Agree Agree</c:v>
                </c:pt>
              </c:strCache>
            </c:strRef>
          </c:tx>
          <c:explosion val="25"/>
          <c:dLbls>
            <c:showPercent val="1"/>
          </c:dLbls>
          <c:cat>
            <c:strRef>
              <c:f>'Shri Shiklesh Nureti'!$F$49:$F$53</c:f>
              <c:strCache>
                <c:ptCount val="5"/>
                <c:pt idx="0">
                  <c:v>Strongly Agree</c:v>
                </c:pt>
                <c:pt idx="1">
                  <c:v>Agree</c:v>
                </c:pt>
                <c:pt idx="2">
                  <c:v>Not Agree &amp; Not Disagree</c:v>
                </c:pt>
                <c:pt idx="3">
                  <c:v>Disagree</c:v>
                </c:pt>
                <c:pt idx="4">
                  <c:v>Strongly Disagree</c:v>
                </c:pt>
              </c:strCache>
            </c:strRef>
          </c:cat>
          <c:val>
            <c:numRef>
              <c:f>'Shri Shiklesh Nureti'!$I$49:$I$53</c:f>
              <c:numCache>
                <c:formatCode>General</c:formatCode>
                <c:ptCount val="5"/>
                <c:pt idx="0">
                  <c:v>0</c:v>
                </c:pt>
                <c:pt idx="1">
                  <c:v>2</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44" l="0.70000000000000062" r="0.70000000000000062" t="0.75000000000000144" header="0.30000000000000032" footer="0.30000000000000032"/>
    <c:pageSetup/>
  </c:printSettings>
</c:chartSpace>
</file>

<file path=xl/charts/chart289.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Shiklesh Nureti'!$J$46:$J$48</c:f>
              <c:strCache>
                <c:ptCount val="1"/>
                <c:pt idx="0">
                  <c:v>4. शिक्षक विद्यार्थियों के द्वारा पूछे गये प्रश्नो का समाधान करने हेतु तत्पर  रहते है क्या आप इस बात से सहमत हैं? 
 Teacher always ready to solve the questions asked by the students. Do you agree with this ? 
 Agree Agree</c:v>
                </c:pt>
              </c:strCache>
            </c:strRef>
          </c:tx>
          <c:explosion val="25"/>
          <c:dLbls>
            <c:showPercent val="1"/>
          </c:dLbls>
          <c:cat>
            <c:strRef>
              <c:f>'Shri Shiklesh Nureti'!$F$49:$F$53</c:f>
              <c:strCache>
                <c:ptCount val="5"/>
                <c:pt idx="0">
                  <c:v>Strongly Agree</c:v>
                </c:pt>
                <c:pt idx="1">
                  <c:v>Agree</c:v>
                </c:pt>
                <c:pt idx="2">
                  <c:v>Not Agree &amp; Not Disagree</c:v>
                </c:pt>
                <c:pt idx="3">
                  <c:v>Disagree</c:v>
                </c:pt>
                <c:pt idx="4">
                  <c:v>Strongly Disagree</c:v>
                </c:pt>
              </c:strCache>
            </c:strRef>
          </c:cat>
          <c:val>
            <c:numRef>
              <c:f>'Shri Shiklesh Nureti'!$J$49:$J$53</c:f>
              <c:numCache>
                <c:formatCode>General</c:formatCode>
                <c:ptCount val="5"/>
                <c:pt idx="0">
                  <c:v>0</c:v>
                </c:pt>
                <c:pt idx="1">
                  <c:v>2</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Praveen Gupta'!$N$4:$N$11</c:f>
              <c:strCache>
                <c:ptCount val="1"/>
                <c:pt idx="0">
                  <c:v>8. शिक्षक का सम्प्रेषण सुस्पष्ठ है ,क्या आप इस बात से सहमत हैं ?
Teacher's communication is clear. Do you agree with this ? 
 Agree Agree Agree Agree Agree Strongly Agree Agree</c:v>
                </c:pt>
              </c:strCache>
            </c:strRef>
          </c:tx>
          <c:explosion val="25"/>
          <c:dLbls>
            <c:showPercent val="1"/>
          </c:dLbls>
          <c:cat>
            <c:strRef>
              <c:f>' Dr. Praveen Gupta'!$F$12:$F$16</c:f>
              <c:strCache>
                <c:ptCount val="5"/>
                <c:pt idx="0">
                  <c:v>Strongly Agree</c:v>
                </c:pt>
                <c:pt idx="1">
                  <c:v>Agree</c:v>
                </c:pt>
                <c:pt idx="2">
                  <c:v>Not Agree &amp; Not Disagree</c:v>
                </c:pt>
                <c:pt idx="3">
                  <c:v>Disagree</c:v>
                </c:pt>
                <c:pt idx="4">
                  <c:v>Strongly Disagree</c:v>
                </c:pt>
              </c:strCache>
            </c:strRef>
          </c:cat>
          <c:val>
            <c:numRef>
              <c:f>' Dr. Praveen Gupta'!$N$12:$N$16</c:f>
              <c:numCache>
                <c:formatCode>General</c:formatCode>
                <c:ptCount val="5"/>
                <c:pt idx="0">
                  <c:v>1</c:v>
                </c:pt>
                <c:pt idx="1">
                  <c:v>6</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290.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Shiklesh Nureti'!$K$46:$K$48</c:f>
              <c:strCache>
                <c:ptCount val="1"/>
                <c:pt idx="0">
                  <c:v>5. शिक्षक ने विषय के प्रति रूचि जागृत की , क्या आप इस बात से सहमत हैं?  
Do you agree that teacher aroused interest in the subject ?
 Agree Agree</c:v>
                </c:pt>
              </c:strCache>
            </c:strRef>
          </c:tx>
          <c:explosion val="25"/>
          <c:dLbls>
            <c:showPercent val="1"/>
          </c:dLbls>
          <c:cat>
            <c:strRef>
              <c:f>'Shri Shiklesh Nureti'!$F$49:$F$53</c:f>
              <c:strCache>
                <c:ptCount val="5"/>
                <c:pt idx="0">
                  <c:v>Strongly Agree</c:v>
                </c:pt>
                <c:pt idx="1">
                  <c:v>Agree</c:v>
                </c:pt>
                <c:pt idx="2">
                  <c:v>Not Agree &amp; Not Disagree</c:v>
                </c:pt>
                <c:pt idx="3">
                  <c:v>Disagree</c:v>
                </c:pt>
                <c:pt idx="4">
                  <c:v>Strongly Disagree</c:v>
                </c:pt>
              </c:strCache>
            </c:strRef>
          </c:cat>
          <c:val>
            <c:numRef>
              <c:f>'Shri Shiklesh Nureti'!$K$49:$K$53</c:f>
              <c:numCache>
                <c:formatCode>General</c:formatCode>
                <c:ptCount val="5"/>
                <c:pt idx="0">
                  <c:v>0</c:v>
                </c:pt>
                <c:pt idx="1">
                  <c:v>2</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291.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Shiklesh Nureti'!$L$46:$L$48</c:f>
              <c:strCache>
                <c:ptCount val="1"/>
                <c:pt idx="0">
                  <c:v>6.  समय पर पाठ्यक्रम पूर्ण हुआ, क्या आप इस बात से सहमत हैं? 
Do you agree that the syllabus was completed on time  ?
 Agree Agree</c:v>
                </c:pt>
              </c:strCache>
            </c:strRef>
          </c:tx>
          <c:explosion val="25"/>
          <c:dLbls>
            <c:showPercent val="1"/>
          </c:dLbls>
          <c:cat>
            <c:strRef>
              <c:f>'Shri Shiklesh Nureti'!$F$49:$F$53</c:f>
              <c:strCache>
                <c:ptCount val="5"/>
                <c:pt idx="0">
                  <c:v>Strongly Agree</c:v>
                </c:pt>
                <c:pt idx="1">
                  <c:v>Agree</c:v>
                </c:pt>
                <c:pt idx="2">
                  <c:v>Not Agree &amp; Not Disagree</c:v>
                </c:pt>
                <c:pt idx="3">
                  <c:v>Disagree</c:v>
                </c:pt>
                <c:pt idx="4">
                  <c:v>Strongly Disagree</c:v>
                </c:pt>
              </c:strCache>
            </c:strRef>
          </c:cat>
          <c:val>
            <c:numRef>
              <c:f>'Shri Shiklesh Nureti'!$L$49:$L$53</c:f>
              <c:numCache>
                <c:formatCode>General</c:formatCode>
                <c:ptCount val="5"/>
                <c:pt idx="0">
                  <c:v>0</c:v>
                </c:pt>
                <c:pt idx="1">
                  <c:v>2</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292.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Shiklesh Nureti'!$M$46:$M$48</c:f>
              <c:strCache>
                <c:ptCount val="1"/>
                <c:pt idx="0">
                  <c:v>7. शिक्षक समयनिष्ट है एवं नियमित व्याख्यान देते है, क्या आप इस बात से सहमत हैं? 
The teachers are punctual and give regular lectures. Do you agree with this ?
 Agree Agree</c:v>
                </c:pt>
              </c:strCache>
            </c:strRef>
          </c:tx>
          <c:explosion val="25"/>
          <c:dLbls>
            <c:showPercent val="1"/>
          </c:dLbls>
          <c:cat>
            <c:strRef>
              <c:f>'Shri Shiklesh Nureti'!$F$49:$F$53</c:f>
              <c:strCache>
                <c:ptCount val="5"/>
                <c:pt idx="0">
                  <c:v>Strongly Agree</c:v>
                </c:pt>
                <c:pt idx="1">
                  <c:v>Agree</c:v>
                </c:pt>
                <c:pt idx="2">
                  <c:v>Not Agree &amp; Not Disagree</c:v>
                </c:pt>
                <c:pt idx="3">
                  <c:v>Disagree</c:v>
                </c:pt>
                <c:pt idx="4">
                  <c:v>Strongly Disagree</c:v>
                </c:pt>
              </c:strCache>
            </c:strRef>
          </c:cat>
          <c:val>
            <c:numRef>
              <c:f>'Shri Shiklesh Nureti'!$M$49:$M$53</c:f>
              <c:numCache>
                <c:formatCode>General</c:formatCode>
                <c:ptCount val="5"/>
                <c:pt idx="0">
                  <c:v>0</c:v>
                </c:pt>
                <c:pt idx="1">
                  <c:v>2</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22" l="0.70000000000000062" r="0.70000000000000062" t="0.75000000000000122" header="0.30000000000000032" footer="0.30000000000000032"/>
    <c:pageSetup/>
  </c:printSettings>
</c:chartSpace>
</file>

<file path=xl/charts/chart293.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Shiklesh Nureti'!$N$46:$N$48</c:f>
              <c:strCache>
                <c:ptCount val="1"/>
                <c:pt idx="0">
                  <c:v>8. शिक्षक का सम्प्रेषण सुस्पष्ठ है ,क्या आप इस बात से सहमत हैं ?
Teacher's communication is clear. Do you agree with this ? 
 Agree Agree</c:v>
                </c:pt>
              </c:strCache>
            </c:strRef>
          </c:tx>
          <c:explosion val="25"/>
          <c:dLbls>
            <c:showPercent val="1"/>
          </c:dLbls>
          <c:cat>
            <c:strRef>
              <c:f>'Shri Shiklesh Nureti'!$F$49:$F$53</c:f>
              <c:strCache>
                <c:ptCount val="5"/>
                <c:pt idx="0">
                  <c:v>Strongly Agree</c:v>
                </c:pt>
                <c:pt idx="1">
                  <c:v>Agree</c:v>
                </c:pt>
                <c:pt idx="2">
                  <c:v>Not Agree &amp; Not Disagree</c:v>
                </c:pt>
                <c:pt idx="3">
                  <c:v>Disagree</c:v>
                </c:pt>
                <c:pt idx="4">
                  <c:v>Strongly Disagree</c:v>
                </c:pt>
              </c:strCache>
            </c:strRef>
          </c:cat>
          <c:val>
            <c:numRef>
              <c:f>'Shri Shiklesh Nureti'!$N$49:$N$53</c:f>
              <c:numCache>
                <c:formatCode>General</c:formatCode>
                <c:ptCount val="5"/>
                <c:pt idx="0">
                  <c:v>0</c:v>
                </c:pt>
                <c:pt idx="1">
                  <c:v>2</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294.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Shiklesh Nureti'!$O$46:$O$48</c:f>
              <c:strCache>
                <c:ptCount val="1"/>
                <c:pt idx="0">
                  <c:v>9. शिक्षक ने शिक्षण के दौरान आधुनिक तकनीक पावर पॉइन्ट का प्रयोग किया, क्या आप इस बात से सहमत हैं? 
Teacher used modern technology power point during teaching. Do you agree with this ?
 Agree Agree</c:v>
                </c:pt>
              </c:strCache>
            </c:strRef>
          </c:tx>
          <c:explosion val="25"/>
          <c:dLbls>
            <c:showPercent val="1"/>
          </c:dLbls>
          <c:cat>
            <c:strRef>
              <c:f>'Shri Shiklesh Nureti'!$F$49:$F$53</c:f>
              <c:strCache>
                <c:ptCount val="5"/>
                <c:pt idx="0">
                  <c:v>Strongly Agree</c:v>
                </c:pt>
                <c:pt idx="1">
                  <c:v>Agree</c:v>
                </c:pt>
                <c:pt idx="2">
                  <c:v>Not Agree &amp; Not Disagree</c:v>
                </c:pt>
                <c:pt idx="3">
                  <c:v>Disagree</c:v>
                </c:pt>
                <c:pt idx="4">
                  <c:v>Strongly Disagree</c:v>
                </c:pt>
              </c:strCache>
            </c:strRef>
          </c:cat>
          <c:val>
            <c:numRef>
              <c:f>'Shri Shiklesh Nureti'!$O$49:$O$53</c:f>
              <c:numCache>
                <c:formatCode>General</c:formatCode>
                <c:ptCount val="5"/>
                <c:pt idx="0">
                  <c:v>0</c:v>
                </c:pt>
                <c:pt idx="1">
                  <c:v>2</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295.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Shiklesh Nureti'!$P$46</c:f>
              <c:strCache>
                <c:ptCount val="1"/>
                <c:pt idx="0">
                  <c:v>10. विषय अवधारणा पर शिक्षक का ज्ञान
Teacher's knowledge on subject concept?
</c:v>
                </c:pt>
              </c:strCache>
            </c:strRef>
          </c:tx>
          <c:explosion val="25"/>
          <c:dLbls>
            <c:showPercent val="1"/>
          </c:dLbls>
          <c:val>
            <c:numRef>
              <c:f>'Shri Shiklesh Nureti'!$P$49:$P$53</c:f>
              <c:numCache>
                <c:formatCode>General</c:formatCode>
                <c:ptCount val="5"/>
                <c:pt idx="0">
                  <c:v>0</c:v>
                </c:pt>
                <c:pt idx="1">
                  <c:v>1</c:v>
                </c:pt>
                <c:pt idx="2">
                  <c:v>1</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296.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Shiklesh Nureti'!$Q$46:$Q$48</c:f>
              <c:strCache>
                <c:ptCount val="1"/>
                <c:pt idx="0">
                  <c:v>11. अपने शिक्षक से संतुष्टि का स्तर बताइये
Indicate you level of satisfaction with your teacher.
 Avarage Avarage</c:v>
                </c:pt>
              </c:strCache>
            </c:strRef>
          </c:tx>
          <c:explosion val="25"/>
          <c:dLbls>
            <c:showPercent val="1"/>
          </c:dLbls>
          <c:cat>
            <c:strRef>
              <c:f>'Shri Shiklesh Nureti'!$F$49:$F$53</c:f>
              <c:strCache>
                <c:ptCount val="5"/>
                <c:pt idx="0">
                  <c:v>Strongly Agree</c:v>
                </c:pt>
                <c:pt idx="1">
                  <c:v>Agree</c:v>
                </c:pt>
                <c:pt idx="2">
                  <c:v>Not Agree &amp; Not Disagree</c:v>
                </c:pt>
                <c:pt idx="3">
                  <c:v>Disagree</c:v>
                </c:pt>
                <c:pt idx="4">
                  <c:v>Strongly Disagree</c:v>
                </c:pt>
              </c:strCache>
            </c:strRef>
          </c:cat>
          <c:val>
            <c:numRef>
              <c:f>'Shri Shiklesh Nureti'!$Q$49:$Q$53</c:f>
              <c:numCache>
                <c:formatCode>General</c:formatCode>
                <c:ptCount val="5"/>
                <c:pt idx="0">
                  <c:v>0</c:v>
                </c:pt>
                <c:pt idx="1">
                  <c:v>0</c:v>
                </c:pt>
                <c:pt idx="2">
                  <c:v>2</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33" l="0.70000000000000062" r="0.70000000000000062" t="0.75000000000000233" header="0.30000000000000032" footer="0.30000000000000032"/>
    <c:pageSetup/>
  </c:printSettings>
</c:chartSpace>
</file>

<file path=xl/charts/chart297.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Shiklesh Nureti'!$G$46:$G$48</c:f>
              <c:strCache>
                <c:ptCount val="1"/>
                <c:pt idx="0">
                  <c:v>1. व्याख्यान से रूचि में वृद्धि हुई, आप इस बात से सहमत हैं?
Do you agree that lecture? Increased interest?
 Agree Agree</c:v>
                </c:pt>
              </c:strCache>
            </c:strRef>
          </c:tx>
          <c:explosion val="25"/>
          <c:dLbls>
            <c:showPercent val="1"/>
          </c:dLbls>
          <c:cat>
            <c:strRef>
              <c:f>'Shri Shiklesh Nureti'!$F$49:$F$53</c:f>
              <c:strCache>
                <c:ptCount val="5"/>
                <c:pt idx="0">
                  <c:v>Strongly Agree</c:v>
                </c:pt>
                <c:pt idx="1">
                  <c:v>Agree</c:v>
                </c:pt>
                <c:pt idx="2">
                  <c:v>Not Agree &amp; Not Disagree</c:v>
                </c:pt>
                <c:pt idx="3">
                  <c:v>Disagree</c:v>
                </c:pt>
                <c:pt idx="4">
                  <c:v>Strongly Disagree</c:v>
                </c:pt>
              </c:strCache>
            </c:strRef>
          </c:cat>
          <c:val>
            <c:numRef>
              <c:f>'Shri Shiklesh Nureti'!$G$49:$G$53</c:f>
              <c:numCache>
                <c:formatCode>General</c:formatCode>
                <c:ptCount val="5"/>
                <c:pt idx="0">
                  <c:v>0</c:v>
                </c:pt>
                <c:pt idx="1">
                  <c:v>2</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55" l="0.70000000000000062" r="0.70000000000000062" t="0.75000000000000255" header="0.30000000000000032" footer="0.30000000000000032"/>
    <c:pageSetup/>
  </c:printSettings>
</c:chartSpace>
</file>

<file path=xl/charts/chart298.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Shiklesh Nureti'!$H$1:$H$2</c:f>
              <c:strCache>
                <c:ptCount val="1"/>
                <c:pt idx="0">
                  <c:v>2. शिक्षण जानकारी से परिपूर्ण था क्या आप इस बात से सहमत हैं?
The teaching was full of information. Do you agree with this?
 Agree</c:v>
                </c:pt>
              </c:strCache>
            </c:strRef>
          </c:tx>
          <c:explosion val="25"/>
          <c:dLbls>
            <c:showPercent val="1"/>
          </c:dLbls>
          <c:cat>
            <c:strRef>
              <c:f>'Shri Shiklesh Nureti'!$F$3:$F$7</c:f>
              <c:strCache>
                <c:ptCount val="5"/>
                <c:pt idx="0">
                  <c:v>Strongly Agree</c:v>
                </c:pt>
                <c:pt idx="1">
                  <c:v>Agree</c:v>
                </c:pt>
                <c:pt idx="2">
                  <c:v>Not Agree &amp; Not Disagree</c:v>
                </c:pt>
                <c:pt idx="3">
                  <c:v>Disagree</c:v>
                </c:pt>
                <c:pt idx="4">
                  <c:v>Strongly Disagree</c:v>
                </c:pt>
              </c:strCache>
            </c:strRef>
          </c:cat>
          <c:val>
            <c:numRef>
              <c:f>'Shri Shiklesh Nureti'!$H$3:$H$7</c:f>
              <c:numCache>
                <c:formatCode>General</c:formatCode>
                <c:ptCount val="5"/>
                <c:pt idx="0">
                  <c:v>0</c:v>
                </c:pt>
                <c:pt idx="1">
                  <c:v>1</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 l="0.70000000000000062" r="0.70000000000000062" t="0.750000000000001" header="0.30000000000000032" footer="0.30000000000000032"/>
    <c:pageSetup/>
  </c:printSettings>
</c:chartSpace>
</file>

<file path=xl/charts/chart299.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Shiklesh Nureti'!$I$1:$I$2</c:f>
              <c:strCache>
                <c:ptCount val="1"/>
                <c:pt idx="0">
                  <c:v>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Agree</c:v>
                </c:pt>
              </c:strCache>
            </c:strRef>
          </c:tx>
          <c:explosion val="25"/>
          <c:dLbls>
            <c:showPercent val="1"/>
          </c:dLbls>
          <c:cat>
            <c:strRef>
              <c:f>'Shri Shiklesh Nureti'!$F$3:$F$7</c:f>
              <c:strCache>
                <c:ptCount val="5"/>
                <c:pt idx="0">
                  <c:v>Strongly Agree</c:v>
                </c:pt>
                <c:pt idx="1">
                  <c:v>Agree</c:v>
                </c:pt>
                <c:pt idx="2">
                  <c:v>Not Agree &amp; Not Disagree</c:v>
                </c:pt>
                <c:pt idx="3">
                  <c:v>Disagree</c:v>
                </c:pt>
                <c:pt idx="4">
                  <c:v>Strongly Disagree</c:v>
                </c:pt>
              </c:strCache>
            </c:strRef>
          </c:cat>
          <c:val>
            <c:numRef>
              <c:f>'Shri Shiklesh Nureti'!$I$3:$I$7</c:f>
              <c:numCache>
                <c:formatCode>General</c:formatCode>
                <c:ptCount val="5"/>
                <c:pt idx="0">
                  <c:v>0</c:v>
                </c:pt>
                <c:pt idx="1">
                  <c:v>1</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44" l="0.70000000000000062" r="0.70000000000000062" t="0.75000000000000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Kavita Singh'!$I$2:$I$4</c:f>
              <c:strCache>
                <c:ptCount val="1"/>
                <c:pt idx="0">
                  <c:v>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Strongly Agree Strongly Agree</c:v>
                </c:pt>
              </c:strCache>
            </c:strRef>
          </c:tx>
          <c:explosion val="25"/>
          <c:dLbls>
            <c:showPercent val="1"/>
          </c:dLbls>
          <c:cat>
            <c:strRef>
              <c:f>' Dr. Kavita Singh'!$F$5:$F$9</c:f>
              <c:strCache>
                <c:ptCount val="5"/>
                <c:pt idx="0">
                  <c:v>Strongly Agree</c:v>
                </c:pt>
                <c:pt idx="1">
                  <c:v>Agree</c:v>
                </c:pt>
                <c:pt idx="2">
                  <c:v>Not Agree &amp; Not Disagree</c:v>
                </c:pt>
                <c:pt idx="3">
                  <c:v>Disagree</c:v>
                </c:pt>
                <c:pt idx="4">
                  <c:v>Strongly Disagree</c:v>
                </c:pt>
              </c:strCache>
            </c:strRef>
          </c:cat>
          <c:val>
            <c:numRef>
              <c:f>' Dr. Kavita Singh'!$I$5:$I$9</c:f>
              <c:numCache>
                <c:formatCode>General</c:formatCode>
                <c:ptCount val="5"/>
                <c:pt idx="0">
                  <c:v>2</c:v>
                </c:pt>
                <c:pt idx="1">
                  <c:v>0</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88" l="0.70000000000000062" r="0.70000000000000062" t="0.75000000000000488"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Praveen Gupta'!$O$4:$O$11</c:f>
              <c:strCache>
                <c:ptCount val="1"/>
                <c:pt idx="0">
                  <c:v>9. शिक्षक ने शिक्षण के दौरान आधुनिक तकनीक पावर पॉइन्ट का प्रयोग किया, क्या आप इस बात से सहमत हैं? 
Teacher used modern technology power point during teaching. Do you agree with this ?
 Agree Agree Strongly Agree Agree Agree Disagree Agree</c:v>
                </c:pt>
              </c:strCache>
            </c:strRef>
          </c:tx>
          <c:explosion val="25"/>
          <c:dLbls>
            <c:showPercent val="1"/>
          </c:dLbls>
          <c:cat>
            <c:strRef>
              <c:f>' Dr. Praveen Gupta'!$F$12:$F$16</c:f>
              <c:strCache>
                <c:ptCount val="5"/>
                <c:pt idx="0">
                  <c:v>Strongly Agree</c:v>
                </c:pt>
                <c:pt idx="1">
                  <c:v>Agree</c:v>
                </c:pt>
                <c:pt idx="2">
                  <c:v>Not Agree &amp; Not Disagree</c:v>
                </c:pt>
                <c:pt idx="3">
                  <c:v>Disagree</c:v>
                </c:pt>
                <c:pt idx="4">
                  <c:v>Strongly Disagree</c:v>
                </c:pt>
              </c:strCache>
            </c:strRef>
          </c:cat>
          <c:val>
            <c:numRef>
              <c:f>' Dr. Praveen Gupta'!$O$12:$O$16</c:f>
              <c:numCache>
                <c:formatCode>General</c:formatCode>
                <c:ptCount val="5"/>
                <c:pt idx="0">
                  <c:v>1</c:v>
                </c:pt>
                <c:pt idx="1">
                  <c:v>5</c:v>
                </c:pt>
                <c:pt idx="2">
                  <c:v>0</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300.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Shiklesh Nureti'!$J$1:$J$2</c:f>
              <c:strCache>
                <c:ptCount val="1"/>
                <c:pt idx="0">
                  <c:v>4. शिक्षक विद्यार्थियों के द्वारा पूछे गये प्रश्नो का समाधान करने हेतु तत्पर  रहते है क्या आप इस बात से सहमत हैं? 
 Teacher always ready to solve the questions asked by the students. Do you agree with this ? 
 Agree</c:v>
                </c:pt>
              </c:strCache>
            </c:strRef>
          </c:tx>
          <c:explosion val="25"/>
          <c:dLbls>
            <c:showPercent val="1"/>
          </c:dLbls>
          <c:cat>
            <c:strRef>
              <c:f>'Shri Shiklesh Nureti'!$F$3:$F$7</c:f>
              <c:strCache>
                <c:ptCount val="5"/>
                <c:pt idx="0">
                  <c:v>Strongly Agree</c:v>
                </c:pt>
                <c:pt idx="1">
                  <c:v>Agree</c:v>
                </c:pt>
                <c:pt idx="2">
                  <c:v>Not Agree &amp; Not Disagree</c:v>
                </c:pt>
                <c:pt idx="3">
                  <c:v>Disagree</c:v>
                </c:pt>
                <c:pt idx="4">
                  <c:v>Strongly Disagree</c:v>
                </c:pt>
              </c:strCache>
            </c:strRef>
          </c:cat>
          <c:val>
            <c:numRef>
              <c:f>'Shri Shiklesh Nureti'!$J$3:$J$7</c:f>
              <c:numCache>
                <c:formatCode>General</c:formatCode>
                <c:ptCount val="5"/>
                <c:pt idx="0">
                  <c:v>0</c:v>
                </c:pt>
                <c:pt idx="1">
                  <c:v>1</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301.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Shiklesh Nureti'!$K$1:$K$2</c:f>
              <c:strCache>
                <c:ptCount val="1"/>
                <c:pt idx="0">
                  <c:v>5. शिक्षक ने विषय के प्रति रूचि जागृत की , क्या आप इस बात से सहमत हैं?  
Do you agree that teacher aroused interest in the subject ?
 Agree</c:v>
                </c:pt>
              </c:strCache>
            </c:strRef>
          </c:tx>
          <c:explosion val="25"/>
          <c:dLbls>
            <c:showPercent val="1"/>
          </c:dLbls>
          <c:cat>
            <c:strRef>
              <c:f>'Shri Shiklesh Nureti'!$F$3:$F$7</c:f>
              <c:strCache>
                <c:ptCount val="5"/>
                <c:pt idx="0">
                  <c:v>Strongly Agree</c:v>
                </c:pt>
                <c:pt idx="1">
                  <c:v>Agree</c:v>
                </c:pt>
                <c:pt idx="2">
                  <c:v>Not Agree &amp; Not Disagree</c:v>
                </c:pt>
                <c:pt idx="3">
                  <c:v>Disagree</c:v>
                </c:pt>
                <c:pt idx="4">
                  <c:v>Strongly Disagree</c:v>
                </c:pt>
              </c:strCache>
            </c:strRef>
          </c:cat>
          <c:val>
            <c:numRef>
              <c:f>'Shri Shiklesh Nureti'!$K$3:$K$7</c:f>
              <c:numCache>
                <c:formatCode>General</c:formatCode>
                <c:ptCount val="5"/>
                <c:pt idx="0">
                  <c:v>0</c:v>
                </c:pt>
                <c:pt idx="1">
                  <c:v>1</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302.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Shiklesh Nureti'!$L$1:$L$2</c:f>
              <c:strCache>
                <c:ptCount val="1"/>
                <c:pt idx="0">
                  <c:v>6.  समय पर पाठ्यक्रम पूर्ण हुआ, क्या आप इस बात से सहमत हैं? 
Do you agree that the syllabus was completed on time  ?
 Disagree</c:v>
                </c:pt>
              </c:strCache>
            </c:strRef>
          </c:tx>
          <c:explosion val="25"/>
          <c:dLbls>
            <c:showPercent val="1"/>
          </c:dLbls>
          <c:cat>
            <c:strRef>
              <c:f>'Shri Shiklesh Nureti'!$F$3:$F$7</c:f>
              <c:strCache>
                <c:ptCount val="5"/>
                <c:pt idx="0">
                  <c:v>Strongly Agree</c:v>
                </c:pt>
                <c:pt idx="1">
                  <c:v>Agree</c:v>
                </c:pt>
                <c:pt idx="2">
                  <c:v>Not Agree &amp; Not Disagree</c:v>
                </c:pt>
                <c:pt idx="3">
                  <c:v>Disagree</c:v>
                </c:pt>
                <c:pt idx="4">
                  <c:v>Strongly Disagree</c:v>
                </c:pt>
              </c:strCache>
            </c:strRef>
          </c:cat>
          <c:val>
            <c:numRef>
              <c:f>'Shri Shiklesh Nureti'!$L$3:$L$7</c:f>
              <c:numCache>
                <c:formatCode>General</c:formatCode>
                <c:ptCount val="5"/>
                <c:pt idx="0">
                  <c:v>0</c:v>
                </c:pt>
                <c:pt idx="1">
                  <c:v>0</c:v>
                </c:pt>
                <c:pt idx="2">
                  <c:v>0</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303.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Shiklesh Nureti'!$M$1:$M$2</c:f>
              <c:strCache>
                <c:ptCount val="1"/>
                <c:pt idx="0">
                  <c:v>7. शिक्षक समयनिष्ट है एवं नियमित व्याख्यान देते है, क्या आप इस बात से सहमत हैं? 
The teachers are punctual and give regular lectures. Do you agree with this ?
 Agree</c:v>
                </c:pt>
              </c:strCache>
            </c:strRef>
          </c:tx>
          <c:explosion val="25"/>
          <c:dLbls>
            <c:showPercent val="1"/>
          </c:dLbls>
          <c:cat>
            <c:strRef>
              <c:f>'Shri Shiklesh Nureti'!$F$3:$F$7</c:f>
              <c:strCache>
                <c:ptCount val="5"/>
                <c:pt idx="0">
                  <c:v>Strongly Agree</c:v>
                </c:pt>
                <c:pt idx="1">
                  <c:v>Agree</c:v>
                </c:pt>
                <c:pt idx="2">
                  <c:v>Not Agree &amp; Not Disagree</c:v>
                </c:pt>
                <c:pt idx="3">
                  <c:v>Disagree</c:v>
                </c:pt>
                <c:pt idx="4">
                  <c:v>Strongly Disagree</c:v>
                </c:pt>
              </c:strCache>
            </c:strRef>
          </c:cat>
          <c:val>
            <c:numRef>
              <c:f>'Shri Shiklesh Nureti'!$M$3:$M$7</c:f>
              <c:numCache>
                <c:formatCode>General</c:formatCode>
                <c:ptCount val="5"/>
                <c:pt idx="0">
                  <c:v>0</c:v>
                </c:pt>
                <c:pt idx="1">
                  <c:v>1</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22" l="0.70000000000000062" r="0.70000000000000062" t="0.75000000000000122" header="0.30000000000000032" footer="0.30000000000000032"/>
    <c:pageSetup/>
  </c:printSettings>
</c:chartSpace>
</file>

<file path=xl/charts/chart304.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Shiklesh Nureti'!$N$1:$N$2</c:f>
              <c:strCache>
                <c:ptCount val="1"/>
                <c:pt idx="0">
                  <c:v>8. शिक्षक का सम्प्रेषण सुस्पष्ठ है ,क्या आप इस बात से सहमत हैं ?
Teacher's communication is clear. Do you agree with this ? 
 Agree</c:v>
                </c:pt>
              </c:strCache>
            </c:strRef>
          </c:tx>
          <c:explosion val="25"/>
          <c:dLbls>
            <c:showPercent val="1"/>
          </c:dLbls>
          <c:cat>
            <c:strRef>
              <c:f>'Shri Shiklesh Nureti'!$F$3:$F$7</c:f>
              <c:strCache>
                <c:ptCount val="5"/>
                <c:pt idx="0">
                  <c:v>Strongly Agree</c:v>
                </c:pt>
                <c:pt idx="1">
                  <c:v>Agree</c:v>
                </c:pt>
                <c:pt idx="2">
                  <c:v>Not Agree &amp; Not Disagree</c:v>
                </c:pt>
                <c:pt idx="3">
                  <c:v>Disagree</c:v>
                </c:pt>
                <c:pt idx="4">
                  <c:v>Strongly Disagree</c:v>
                </c:pt>
              </c:strCache>
            </c:strRef>
          </c:cat>
          <c:val>
            <c:numRef>
              <c:f>'Shri Shiklesh Nureti'!$N$3:$N$7</c:f>
              <c:numCache>
                <c:formatCode>General</c:formatCode>
                <c:ptCount val="5"/>
                <c:pt idx="0">
                  <c:v>0</c:v>
                </c:pt>
                <c:pt idx="1">
                  <c:v>1</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305.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Shiklesh Nureti'!$O$1:$O$2</c:f>
              <c:strCache>
                <c:ptCount val="1"/>
                <c:pt idx="0">
                  <c:v>9. शिक्षक ने शिक्षण के दौरान आधुनिक तकनीक पावर पॉइन्ट का प्रयोग किया, क्या आप इस बात से सहमत हैं? 
Teacher used modern technology power point during teaching. Do you agree with this ?
 Disagree</c:v>
                </c:pt>
              </c:strCache>
            </c:strRef>
          </c:tx>
          <c:explosion val="25"/>
          <c:dLbls>
            <c:showPercent val="1"/>
          </c:dLbls>
          <c:cat>
            <c:strRef>
              <c:f>'Shri Shiklesh Nureti'!$F$3:$F$7</c:f>
              <c:strCache>
                <c:ptCount val="5"/>
                <c:pt idx="0">
                  <c:v>Strongly Agree</c:v>
                </c:pt>
                <c:pt idx="1">
                  <c:v>Agree</c:v>
                </c:pt>
                <c:pt idx="2">
                  <c:v>Not Agree &amp; Not Disagree</c:v>
                </c:pt>
                <c:pt idx="3">
                  <c:v>Disagree</c:v>
                </c:pt>
                <c:pt idx="4">
                  <c:v>Strongly Disagree</c:v>
                </c:pt>
              </c:strCache>
            </c:strRef>
          </c:cat>
          <c:val>
            <c:numRef>
              <c:f>'Shri Shiklesh Nureti'!$O$3:$O$7</c:f>
              <c:numCache>
                <c:formatCode>General</c:formatCode>
                <c:ptCount val="5"/>
                <c:pt idx="0">
                  <c:v>0</c:v>
                </c:pt>
                <c:pt idx="1">
                  <c:v>0</c:v>
                </c:pt>
                <c:pt idx="2">
                  <c:v>0</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306.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Shiklesh Nureti'!$P$1</c:f>
              <c:strCache>
                <c:ptCount val="1"/>
                <c:pt idx="0">
                  <c:v>10. विषय अवधारणा पर शिक्षक का ज्ञान
Teacher's knowledge on subject concept?
</c:v>
                </c:pt>
              </c:strCache>
            </c:strRef>
          </c:tx>
          <c:explosion val="25"/>
          <c:dLbls>
            <c:showPercent val="1"/>
          </c:dLbls>
          <c:val>
            <c:numRef>
              <c:f>'Shri Shiklesh Nureti'!$P$3:$P$7</c:f>
              <c:numCache>
                <c:formatCode>General</c:formatCode>
                <c:ptCount val="5"/>
                <c:pt idx="0">
                  <c:v>0</c:v>
                </c:pt>
                <c:pt idx="1">
                  <c:v>0</c:v>
                </c:pt>
                <c:pt idx="2">
                  <c:v>1</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307.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Shiklesh Nureti'!$Q$1:$Q$2</c:f>
              <c:strCache>
                <c:ptCount val="1"/>
                <c:pt idx="0">
                  <c:v>11. अपने शिक्षक से संतुष्टि का स्तर बताइये
Indicate you level of satisfaction with your teacher.
 Satisfied</c:v>
                </c:pt>
              </c:strCache>
            </c:strRef>
          </c:tx>
          <c:explosion val="25"/>
          <c:dLbls>
            <c:showPercent val="1"/>
          </c:dLbls>
          <c:cat>
            <c:strRef>
              <c:f>'Shri Shiklesh Nureti'!$F$3:$F$7</c:f>
              <c:strCache>
                <c:ptCount val="5"/>
                <c:pt idx="0">
                  <c:v>Strongly Agree</c:v>
                </c:pt>
                <c:pt idx="1">
                  <c:v>Agree</c:v>
                </c:pt>
                <c:pt idx="2">
                  <c:v>Not Agree &amp; Not Disagree</c:v>
                </c:pt>
                <c:pt idx="3">
                  <c:v>Disagree</c:v>
                </c:pt>
                <c:pt idx="4">
                  <c:v>Strongly Disagree</c:v>
                </c:pt>
              </c:strCache>
            </c:strRef>
          </c:cat>
          <c:val>
            <c:numRef>
              <c:f>'Shri Shiklesh Nureti'!$Q$3:$Q$7</c:f>
              <c:numCache>
                <c:formatCode>General</c:formatCode>
                <c:ptCount val="5"/>
                <c:pt idx="0">
                  <c:v>0</c:v>
                </c:pt>
                <c:pt idx="1">
                  <c:v>1</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33" l="0.70000000000000062" r="0.70000000000000062" t="0.75000000000000233" header="0.30000000000000032" footer="0.30000000000000032"/>
    <c:pageSetup/>
  </c:printSettings>
</c:chartSpace>
</file>

<file path=xl/charts/chart308.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Shiklesh Nureti'!$G$1:$G$2</c:f>
              <c:strCache>
                <c:ptCount val="1"/>
                <c:pt idx="0">
                  <c:v>1. व्याख्यान से रूचि में वृद्धि हुई, आप इस बात से सहमत हैं?
Do you agree that lecture? Increased interest?
 Agree</c:v>
                </c:pt>
              </c:strCache>
            </c:strRef>
          </c:tx>
          <c:explosion val="25"/>
          <c:dLbls>
            <c:showPercent val="1"/>
          </c:dLbls>
          <c:cat>
            <c:strRef>
              <c:f>'Shri Shiklesh Nureti'!$F$3:$F$7</c:f>
              <c:strCache>
                <c:ptCount val="5"/>
                <c:pt idx="0">
                  <c:v>Strongly Agree</c:v>
                </c:pt>
                <c:pt idx="1">
                  <c:v>Agree</c:v>
                </c:pt>
                <c:pt idx="2">
                  <c:v>Not Agree &amp; Not Disagree</c:v>
                </c:pt>
                <c:pt idx="3">
                  <c:v>Disagree</c:v>
                </c:pt>
                <c:pt idx="4">
                  <c:v>Strongly Disagree</c:v>
                </c:pt>
              </c:strCache>
            </c:strRef>
          </c:cat>
          <c:val>
            <c:numRef>
              <c:f>'Shri Shiklesh Nureti'!$G$3:$G$7</c:f>
              <c:numCache>
                <c:formatCode>General</c:formatCode>
                <c:ptCount val="5"/>
                <c:pt idx="0">
                  <c:v>0</c:v>
                </c:pt>
                <c:pt idx="1">
                  <c:v>1</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55" l="0.70000000000000062" r="0.70000000000000062" t="0.7500000000000025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Praveen Gupta'!$P$4</c:f>
              <c:strCache>
                <c:ptCount val="1"/>
                <c:pt idx="0">
                  <c:v>10. विषय अवधारणा पर शिक्षक का ज्ञान
Teacher's knowledge on subject concept?
</c:v>
                </c:pt>
              </c:strCache>
            </c:strRef>
          </c:tx>
          <c:explosion val="25"/>
          <c:dLbls>
            <c:showPercent val="1"/>
          </c:dLbls>
          <c:val>
            <c:numRef>
              <c:f>' Dr. Praveen Gupta'!$P$12:$P$16</c:f>
              <c:numCache>
                <c:formatCode>General</c:formatCode>
                <c:ptCount val="5"/>
                <c:pt idx="0">
                  <c:v>3</c:v>
                </c:pt>
                <c:pt idx="1">
                  <c:v>2</c:v>
                </c:pt>
                <c:pt idx="2">
                  <c:v>1</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Praveen Gupta'!$Q$4</c:f>
              <c:strCache>
                <c:ptCount val="1"/>
                <c:pt idx="0">
                  <c:v>11. अपने शिक्षक से संतुष्टि का स्तर बताइये
Indicate you level of satisfaction with your teacher.
</c:v>
                </c:pt>
              </c:strCache>
            </c:strRef>
          </c:tx>
          <c:explosion val="25"/>
          <c:dLbls>
            <c:showPercent val="1"/>
          </c:dLbls>
          <c:val>
            <c:numRef>
              <c:f>' Dr. Praveen Gupta'!$Q$12:$Q$16</c:f>
              <c:numCache>
                <c:formatCode>General</c:formatCode>
                <c:ptCount val="5"/>
                <c:pt idx="0">
                  <c:v>3</c:v>
                </c:pt>
                <c:pt idx="1">
                  <c:v>2</c:v>
                </c:pt>
                <c:pt idx="2">
                  <c:v>2</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33" l="0.70000000000000062" r="0.70000000000000062" t="0.75000000000000233"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Praveen Gupta'!$G$4:$G$11</c:f>
              <c:strCache>
                <c:ptCount val="1"/>
                <c:pt idx="0">
                  <c:v>1. व्याख्यान से रूचि में वृद्धि हुई, आप इस बात से सहमत हैं?
Do you agree that lecture? Increased interest?
 Agree Agree Strongly Agree Agree Strongly Agree Strongly Agree Agree</c:v>
                </c:pt>
              </c:strCache>
            </c:strRef>
          </c:tx>
          <c:explosion val="25"/>
          <c:dLbls>
            <c:showPercent val="1"/>
          </c:dLbls>
          <c:cat>
            <c:strRef>
              <c:f>' Dr. Praveen Gupta'!$F$12:$F$16</c:f>
              <c:strCache>
                <c:ptCount val="5"/>
                <c:pt idx="0">
                  <c:v>Strongly Agree</c:v>
                </c:pt>
                <c:pt idx="1">
                  <c:v>Agree</c:v>
                </c:pt>
                <c:pt idx="2">
                  <c:v>Not Agree &amp; Not Disagree</c:v>
                </c:pt>
                <c:pt idx="3">
                  <c:v>Disagree</c:v>
                </c:pt>
                <c:pt idx="4">
                  <c:v>Strongly Disagree</c:v>
                </c:pt>
              </c:strCache>
            </c:strRef>
          </c:cat>
          <c:val>
            <c:numRef>
              <c:f>' Dr. Praveen Gupta'!$G$12:$G$16</c:f>
              <c:numCache>
                <c:formatCode>General</c:formatCode>
                <c:ptCount val="5"/>
                <c:pt idx="0">
                  <c:v>3</c:v>
                </c:pt>
                <c:pt idx="1">
                  <c:v>4</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55" l="0.70000000000000062" r="0.70000000000000062" t="0.7500000000000025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Ashwani Sahu'!$H$1:$H$6</c:f>
              <c:strCache>
                <c:ptCount val="1"/>
                <c:pt idx="0">
                  <c:v>2. शिक्षण जानकारी से परिपूर्ण था क्या आप इस बात से सहमत हैं?
The teaching was full of information. Do you agree with this?
 Agree Agree Agree Agree Agree</c:v>
                </c:pt>
              </c:strCache>
            </c:strRef>
          </c:tx>
          <c:explosion val="25"/>
          <c:dLbls>
            <c:showPercent val="1"/>
          </c:dLbls>
          <c:cat>
            <c:strRef>
              <c:f>'Shri Ashwani Sahu'!$F$7:$F$11</c:f>
              <c:strCache>
                <c:ptCount val="5"/>
                <c:pt idx="0">
                  <c:v>Strongly Agree</c:v>
                </c:pt>
                <c:pt idx="1">
                  <c:v>Agree</c:v>
                </c:pt>
                <c:pt idx="2">
                  <c:v>Not Agree &amp; Not Disagree</c:v>
                </c:pt>
                <c:pt idx="3">
                  <c:v>Disagree</c:v>
                </c:pt>
                <c:pt idx="4">
                  <c:v>Strongly Disagree</c:v>
                </c:pt>
              </c:strCache>
            </c:strRef>
          </c:cat>
          <c:val>
            <c:numRef>
              <c:f>'Shri Ashwani Sahu'!$H$7:$H$11</c:f>
              <c:numCache>
                <c:formatCode>General</c:formatCode>
                <c:ptCount val="5"/>
                <c:pt idx="0">
                  <c:v>0</c:v>
                </c:pt>
                <c:pt idx="1">
                  <c:v>5</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 l="0.70000000000000062" r="0.70000000000000062" t="0.750000000000001"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Ashwani Sahu'!$I$1:$I$6</c:f>
              <c:strCache>
                <c:ptCount val="1"/>
                <c:pt idx="0">
                  <c:v>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Agree Strongly Disagree Agree Ag</c:v>
                </c:pt>
              </c:strCache>
            </c:strRef>
          </c:tx>
          <c:explosion val="25"/>
          <c:dLbls>
            <c:showPercent val="1"/>
          </c:dLbls>
          <c:cat>
            <c:strRef>
              <c:f>'Shri Ashwani Sahu'!$F$7:$F$11</c:f>
              <c:strCache>
                <c:ptCount val="5"/>
                <c:pt idx="0">
                  <c:v>Strongly Agree</c:v>
                </c:pt>
                <c:pt idx="1">
                  <c:v>Agree</c:v>
                </c:pt>
                <c:pt idx="2">
                  <c:v>Not Agree &amp; Not Disagree</c:v>
                </c:pt>
                <c:pt idx="3">
                  <c:v>Disagree</c:v>
                </c:pt>
                <c:pt idx="4">
                  <c:v>Strongly Disagree</c:v>
                </c:pt>
              </c:strCache>
            </c:strRef>
          </c:cat>
          <c:val>
            <c:numRef>
              <c:f>'Shri Ashwani Sahu'!$I$7:$I$11</c:f>
              <c:numCache>
                <c:formatCode>General</c:formatCode>
                <c:ptCount val="5"/>
                <c:pt idx="0">
                  <c:v>0</c:v>
                </c:pt>
                <c:pt idx="1">
                  <c:v>4</c:v>
                </c:pt>
                <c:pt idx="2">
                  <c:v>0</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44" l="0.70000000000000062" r="0.70000000000000062" t="0.75000000000000144"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Ashwani Sahu'!$J$1:$J$6</c:f>
              <c:strCache>
                <c:ptCount val="1"/>
                <c:pt idx="0">
                  <c:v>4. शिक्षक विद्यार्थियों के द्वारा पूछे गये प्रश्नो का समाधान करने हेतु तत्पर  रहते है क्या आप इस बात से सहमत हैं? 
 Teacher always ready to solve the questions asked by the students. Do you agree with this ? 
 Agree Agree Not Agree &amp; Not Disagree Agree Ag</c:v>
                </c:pt>
              </c:strCache>
            </c:strRef>
          </c:tx>
          <c:explosion val="25"/>
          <c:dLbls>
            <c:showPercent val="1"/>
          </c:dLbls>
          <c:cat>
            <c:strRef>
              <c:f>'Shri Ashwani Sahu'!$F$7:$F$11</c:f>
              <c:strCache>
                <c:ptCount val="5"/>
                <c:pt idx="0">
                  <c:v>Strongly Agree</c:v>
                </c:pt>
                <c:pt idx="1">
                  <c:v>Agree</c:v>
                </c:pt>
                <c:pt idx="2">
                  <c:v>Not Agree &amp; Not Disagree</c:v>
                </c:pt>
                <c:pt idx="3">
                  <c:v>Disagree</c:v>
                </c:pt>
                <c:pt idx="4">
                  <c:v>Strongly Disagree</c:v>
                </c:pt>
              </c:strCache>
            </c:strRef>
          </c:cat>
          <c:val>
            <c:numRef>
              <c:f>'Shri Ashwani Sahu'!$J$7:$J$11</c:f>
              <c:numCache>
                <c:formatCode>General</c:formatCode>
                <c:ptCount val="5"/>
                <c:pt idx="0">
                  <c:v>0</c:v>
                </c:pt>
                <c:pt idx="1">
                  <c:v>4</c:v>
                </c:pt>
                <c:pt idx="2">
                  <c:v>1</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Ashwani Sahu'!$K$1:$K$6</c:f>
              <c:strCache>
                <c:ptCount val="1"/>
                <c:pt idx="0">
                  <c:v>5. शिक्षक ने विषय के प्रति रूचि जागृत की , क्या आप इस बात से सहमत हैं?  
Do you agree that teacher aroused interest in the subject ?
 Agree Not Agree &amp; Not Disagree Agree Agree Agree</c:v>
                </c:pt>
              </c:strCache>
            </c:strRef>
          </c:tx>
          <c:explosion val="25"/>
          <c:dLbls>
            <c:showPercent val="1"/>
          </c:dLbls>
          <c:cat>
            <c:strRef>
              <c:f>'Shri Ashwani Sahu'!$F$7:$F$11</c:f>
              <c:strCache>
                <c:ptCount val="5"/>
                <c:pt idx="0">
                  <c:v>Strongly Agree</c:v>
                </c:pt>
                <c:pt idx="1">
                  <c:v>Agree</c:v>
                </c:pt>
                <c:pt idx="2">
                  <c:v>Not Agree &amp; Not Disagree</c:v>
                </c:pt>
                <c:pt idx="3">
                  <c:v>Disagree</c:v>
                </c:pt>
                <c:pt idx="4">
                  <c:v>Strongly Disagree</c:v>
                </c:pt>
              </c:strCache>
            </c:strRef>
          </c:cat>
          <c:val>
            <c:numRef>
              <c:f>'Shri Ashwani Sahu'!$K$7:$K$11</c:f>
              <c:numCache>
                <c:formatCode>General</c:formatCode>
                <c:ptCount val="5"/>
                <c:pt idx="0">
                  <c:v>0</c:v>
                </c:pt>
                <c:pt idx="1">
                  <c:v>4</c:v>
                </c:pt>
                <c:pt idx="2">
                  <c:v>1</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Ashwani Sahu'!$L$1:$L$6</c:f>
              <c:strCache>
                <c:ptCount val="1"/>
                <c:pt idx="0">
                  <c:v>6.  समय पर पाठ्यक्रम पूर्ण हुआ, क्या आप इस बात से सहमत हैं? 
Do you agree that the syllabus was completed on time  ?
 Agree Disagree Agree Agree Agree</c:v>
                </c:pt>
              </c:strCache>
            </c:strRef>
          </c:tx>
          <c:explosion val="25"/>
          <c:dLbls>
            <c:showPercent val="1"/>
          </c:dLbls>
          <c:cat>
            <c:strRef>
              <c:f>'Shri Ashwani Sahu'!$F$7:$F$11</c:f>
              <c:strCache>
                <c:ptCount val="5"/>
                <c:pt idx="0">
                  <c:v>Strongly Agree</c:v>
                </c:pt>
                <c:pt idx="1">
                  <c:v>Agree</c:v>
                </c:pt>
                <c:pt idx="2">
                  <c:v>Not Agree &amp; Not Disagree</c:v>
                </c:pt>
                <c:pt idx="3">
                  <c:v>Disagree</c:v>
                </c:pt>
                <c:pt idx="4">
                  <c:v>Strongly Disagree</c:v>
                </c:pt>
              </c:strCache>
            </c:strRef>
          </c:cat>
          <c:val>
            <c:numRef>
              <c:f>'Shri Ashwani Sahu'!$L$7:$L$11</c:f>
              <c:numCache>
                <c:formatCode>General</c:formatCode>
                <c:ptCount val="5"/>
                <c:pt idx="0">
                  <c:v>0</c:v>
                </c:pt>
                <c:pt idx="1">
                  <c:v>4</c:v>
                </c:pt>
                <c:pt idx="2">
                  <c:v>0</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Ashwani Sahu'!$M$1:$M$6</c:f>
              <c:strCache>
                <c:ptCount val="1"/>
                <c:pt idx="0">
                  <c:v>7. शिक्षक समयनिष्ट है एवं नियमित व्याख्यान देते है, क्या आप इस बात से सहमत हैं? 
The teachers are punctual and give regular lectures. Do you agree with this ?
 Agree Strongly Disagree Agree Strongly Agree Agree</c:v>
                </c:pt>
              </c:strCache>
            </c:strRef>
          </c:tx>
          <c:explosion val="25"/>
          <c:dLbls>
            <c:showPercent val="1"/>
          </c:dLbls>
          <c:cat>
            <c:strRef>
              <c:f>'Shri Ashwani Sahu'!$F$7:$F$11</c:f>
              <c:strCache>
                <c:ptCount val="5"/>
                <c:pt idx="0">
                  <c:v>Strongly Agree</c:v>
                </c:pt>
                <c:pt idx="1">
                  <c:v>Agree</c:v>
                </c:pt>
                <c:pt idx="2">
                  <c:v>Not Agree &amp; Not Disagree</c:v>
                </c:pt>
                <c:pt idx="3">
                  <c:v>Disagree</c:v>
                </c:pt>
                <c:pt idx="4">
                  <c:v>Strongly Disagree</c:v>
                </c:pt>
              </c:strCache>
            </c:strRef>
          </c:cat>
          <c:val>
            <c:numRef>
              <c:f>'Shri Ashwani Sahu'!$M$7:$M$11</c:f>
              <c:numCache>
                <c:formatCode>General</c:formatCode>
                <c:ptCount val="5"/>
                <c:pt idx="0">
                  <c:v>1</c:v>
                </c:pt>
                <c:pt idx="1">
                  <c:v>3</c:v>
                </c:pt>
                <c:pt idx="2">
                  <c:v>0</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22" l="0.70000000000000062" r="0.70000000000000062" t="0.750000000000001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Kavita Singh'!$J$2:$J$4</c:f>
              <c:strCache>
                <c:ptCount val="1"/>
                <c:pt idx="0">
                  <c:v>4. शिक्षक विद्यार्थियों के द्वारा पूछे गये प्रश्नो का समाधान करने हेतु तत्पर  रहते है क्या आप इस बात से सहमत हैं? 
 Teacher always ready to solve the questions asked by the students. Do you agree with this ? 
 Agree Agree</c:v>
                </c:pt>
              </c:strCache>
            </c:strRef>
          </c:tx>
          <c:explosion val="25"/>
          <c:dLbls>
            <c:showPercent val="1"/>
          </c:dLbls>
          <c:cat>
            <c:strRef>
              <c:f>' Dr. Kavita Singh'!$F$5:$F$9</c:f>
              <c:strCache>
                <c:ptCount val="5"/>
                <c:pt idx="0">
                  <c:v>Strongly Agree</c:v>
                </c:pt>
                <c:pt idx="1">
                  <c:v>Agree</c:v>
                </c:pt>
                <c:pt idx="2">
                  <c:v>Not Agree &amp; Not Disagree</c:v>
                </c:pt>
                <c:pt idx="3">
                  <c:v>Disagree</c:v>
                </c:pt>
                <c:pt idx="4">
                  <c:v>Strongly Disagree</c:v>
                </c:pt>
              </c:strCache>
            </c:strRef>
          </c:cat>
          <c:val>
            <c:numRef>
              <c:f>' Dr. Kavita Singh'!$J$5:$J$9</c:f>
              <c:numCache>
                <c:formatCode>General</c:formatCode>
                <c:ptCount val="5"/>
                <c:pt idx="0">
                  <c:v>0</c:v>
                </c:pt>
                <c:pt idx="1">
                  <c:v>2</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88" l="0.70000000000000062" r="0.70000000000000062" t="0.75000000000000488"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Ashwani Sahu'!$N$1:$N$6</c:f>
              <c:strCache>
                <c:ptCount val="1"/>
                <c:pt idx="0">
                  <c:v>8. शिक्षक का सम्प्रेषण सुस्पष्ठ है ,क्या आप इस बात से सहमत हैं ?
Teacher's communication is clear. Do you agree with this ? 
 Agree Agree Agree Agree Agree</c:v>
                </c:pt>
              </c:strCache>
            </c:strRef>
          </c:tx>
          <c:explosion val="25"/>
          <c:dLbls>
            <c:showPercent val="1"/>
          </c:dLbls>
          <c:cat>
            <c:strRef>
              <c:f>'Shri Ashwani Sahu'!$F$7:$F$11</c:f>
              <c:strCache>
                <c:ptCount val="5"/>
                <c:pt idx="0">
                  <c:v>Strongly Agree</c:v>
                </c:pt>
                <c:pt idx="1">
                  <c:v>Agree</c:v>
                </c:pt>
                <c:pt idx="2">
                  <c:v>Not Agree &amp; Not Disagree</c:v>
                </c:pt>
                <c:pt idx="3">
                  <c:v>Disagree</c:v>
                </c:pt>
                <c:pt idx="4">
                  <c:v>Strongly Disagree</c:v>
                </c:pt>
              </c:strCache>
            </c:strRef>
          </c:cat>
          <c:val>
            <c:numRef>
              <c:f>'Shri Ashwani Sahu'!$N$7:$N$11</c:f>
              <c:numCache>
                <c:formatCode>General</c:formatCode>
                <c:ptCount val="5"/>
                <c:pt idx="0">
                  <c:v>0</c:v>
                </c:pt>
                <c:pt idx="1">
                  <c:v>5</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Ashwani Sahu'!$O$1:$O$6</c:f>
              <c:strCache>
                <c:ptCount val="1"/>
                <c:pt idx="0">
                  <c:v>9. शिक्षक ने शिक्षण के दौरान आधुनिक तकनीक पावर पॉइन्ट का प्रयोग किया, क्या आप इस बात से सहमत हैं? 
Teacher used modern technology power point during teaching. Do you agree with this ?
 Agree Disagree Agree Agree Agree</c:v>
                </c:pt>
              </c:strCache>
            </c:strRef>
          </c:tx>
          <c:explosion val="25"/>
          <c:dLbls>
            <c:showPercent val="1"/>
          </c:dLbls>
          <c:cat>
            <c:strRef>
              <c:f>'Shri Ashwani Sahu'!$F$7:$F$11</c:f>
              <c:strCache>
                <c:ptCount val="5"/>
                <c:pt idx="0">
                  <c:v>Strongly Agree</c:v>
                </c:pt>
                <c:pt idx="1">
                  <c:v>Agree</c:v>
                </c:pt>
                <c:pt idx="2">
                  <c:v>Not Agree &amp; Not Disagree</c:v>
                </c:pt>
                <c:pt idx="3">
                  <c:v>Disagree</c:v>
                </c:pt>
                <c:pt idx="4">
                  <c:v>Strongly Disagree</c:v>
                </c:pt>
              </c:strCache>
            </c:strRef>
          </c:cat>
          <c:val>
            <c:numRef>
              <c:f>'Shri Ashwani Sahu'!$O$7:$O$11</c:f>
              <c:numCache>
                <c:formatCode>General</c:formatCode>
                <c:ptCount val="5"/>
                <c:pt idx="0">
                  <c:v>0</c:v>
                </c:pt>
                <c:pt idx="1">
                  <c:v>4</c:v>
                </c:pt>
                <c:pt idx="2">
                  <c:v>0</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Ashwani Sahu'!$P$1</c:f>
              <c:strCache>
                <c:ptCount val="1"/>
                <c:pt idx="0">
                  <c:v>10. विषय अवधारणा पर शिक्षक का ज्ञान
Teacher's knowledge on subject concept?
</c:v>
                </c:pt>
              </c:strCache>
            </c:strRef>
          </c:tx>
          <c:explosion val="25"/>
          <c:dLbls>
            <c:showPercent val="1"/>
          </c:dLbls>
          <c:val>
            <c:numRef>
              <c:f>'Shri Ashwani Sahu'!$P$7:$P$12</c:f>
              <c:numCache>
                <c:formatCode>General</c:formatCode>
                <c:ptCount val="6"/>
                <c:pt idx="0">
                  <c:v>1</c:v>
                </c:pt>
                <c:pt idx="1">
                  <c:v>0</c:v>
                </c:pt>
                <c:pt idx="2">
                  <c:v>4</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Ashwani Sahu'!$Q$1</c:f>
              <c:strCache>
                <c:ptCount val="1"/>
                <c:pt idx="0">
                  <c:v>11. अपने शिक्षक से संतुष्टि का स्तर बताइये
Indicate you level of satisfaction with your teacher.
</c:v>
                </c:pt>
              </c:strCache>
            </c:strRef>
          </c:tx>
          <c:explosion val="25"/>
          <c:dLbls>
            <c:showPercent val="1"/>
          </c:dLbls>
          <c:val>
            <c:numRef>
              <c:f>'Shri Ashwani Sahu'!$Q$7:$Q$11</c:f>
              <c:numCache>
                <c:formatCode>General</c:formatCode>
                <c:ptCount val="5"/>
                <c:pt idx="0">
                  <c:v>0</c:v>
                </c:pt>
                <c:pt idx="1">
                  <c:v>1</c:v>
                </c:pt>
                <c:pt idx="2">
                  <c:v>3</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33" l="0.70000000000000062" r="0.70000000000000062" t="0.75000000000000233"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Ashwani Sahu'!$G$1:$G$6</c:f>
              <c:strCache>
                <c:ptCount val="1"/>
                <c:pt idx="0">
                  <c:v>1. व्याख्यान से रूचि में वृद्धि हुई, आप इस बात से सहमत हैं?
Do you agree that lecture? Increased interest?
 Agree Agree Agree Not Agree &amp; Not Disagree Agree</c:v>
                </c:pt>
              </c:strCache>
            </c:strRef>
          </c:tx>
          <c:explosion val="25"/>
          <c:dLbls>
            <c:showPercent val="1"/>
          </c:dLbls>
          <c:cat>
            <c:strRef>
              <c:f>'Shri Ashwani Sahu'!$F$7:$F$11</c:f>
              <c:strCache>
                <c:ptCount val="5"/>
                <c:pt idx="0">
                  <c:v>Strongly Agree</c:v>
                </c:pt>
                <c:pt idx="1">
                  <c:v>Agree</c:v>
                </c:pt>
                <c:pt idx="2">
                  <c:v>Not Agree &amp; Not Disagree</c:v>
                </c:pt>
                <c:pt idx="3">
                  <c:v>Disagree</c:v>
                </c:pt>
                <c:pt idx="4">
                  <c:v>Strongly Disagree</c:v>
                </c:pt>
              </c:strCache>
            </c:strRef>
          </c:cat>
          <c:val>
            <c:numRef>
              <c:f>'Shri Ashwani Sahu'!$G$7:$G$11</c:f>
              <c:numCache>
                <c:formatCode>General</c:formatCode>
                <c:ptCount val="5"/>
                <c:pt idx="0">
                  <c:v>0</c:v>
                </c:pt>
                <c:pt idx="1">
                  <c:v>4</c:v>
                </c:pt>
                <c:pt idx="2">
                  <c:v>1</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55" l="0.70000000000000062" r="0.70000000000000062" t="0.7500000000000025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Shri Arun Kumar V.'!$H$1:$H$3</c:f>
              <c:strCache>
                <c:ptCount val="1"/>
                <c:pt idx="0">
                  <c:v>2. शिक्षण जानकारी से परिपूर्ण था क्या आप इस बात से सहमत हैं?
The teaching was full of information. Do you agree with this?
 Disagree Not Agree Not Disagree</c:v>
                </c:pt>
              </c:strCache>
            </c:strRef>
          </c:tx>
          <c:explosion val="25"/>
          <c:dLbls>
            <c:showPercent val="1"/>
          </c:dLbls>
          <c:cat>
            <c:strRef>
              <c:f>' Shri Arun Kumar V.'!$F$4:$F$8</c:f>
              <c:strCache>
                <c:ptCount val="5"/>
                <c:pt idx="0">
                  <c:v>Strongly Agree</c:v>
                </c:pt>
                <c:pt idx="1">
                  <c:v>Agree</c:v>
                </c:pt>
                <c:pt idx="2">
                  <c:v>Not Agree &amp; Not Disagree</c:v>
                </c:pt>
                <c:pt idx="3">
                  <c:v>Disagree</c:v>
                </c:pt>
                <c:pt idx="4">
                  <c:v>Strongly Disagree</c:v>
                </c:pt>
              </c:strCache>
            </c:strRef>
          </c:cat>
          <c:val>
            <c:numRef>
              <c:f>' Shri Arun Kumar V.'!$H$4:$H$8</c:f>
              <c:numCache>
                <c:formatCode>General</c:formatCode>
                <c:ptCount val="5"/>
                <c:pt idx="0">
                  <c:v>0</c:v>
                </c:pt>
                <c:pt idx="1">
                  <c:v>0</c:v>
                </c:pt>
                <c:pt idx="2">
                  <c:v>0</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 l="0.70000000000000062" r="0.70000000000000062" t="0.750000000000001"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Shri Arun Kumar V.'!$I$1:$I$3</c:f>
              <c:strCache>
                <c:ptCount val="1"/>
                <c:pt idx="0">
                  <c:v>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Strongly Disagree Not Agree &amp; No</c:v>
                </c:pt>
              </c:strCache>
            </c:strRef>
          </c:tx>
          <c:explosion val="25"/>
          <c:dLbls>
            <c:showPercent val="1"/>
          </c:dLbls>
          <c:cat>
            <c:strRef>
              <c:f>' Shri Arun Kumar V.'!$F$4:$F$8</c:f>
              <c:strCache>
                <c:ptCount val="5"/>
                <c:pt idx="0">
                  <c:v>Strongly Agree</c:v>
                </c:pt>
                <c:pt idx="1">
                  <c:v>Agree</c:v>
                </c:pt>
                <c:pt idx="2">
                  <c:v>Not Agree &amp; Not Disagree</c:v>
                </c:pt>
                <c:pt idx="3">
                  <c:v>Disagree</c:v>
                </c:pt>
                <c:pt idx="4">
                  <c:v>Strongly Disagree</c:v>
                </c:pt>
              </c:strCache>
            </c:strRef>
          </c:cat>
          <c:val>
            <c:numRef>
              <c:f>' Shri Arun Kumar V.'!$I$4:$I$8</c:f>
              <c:numCache>
                <c:formatCode>General</c:formatCode>
                <c:ptCount val="5"/>
                <c:pt idx="0">
                  <c:v>0</c:v>
                </c:pt>
                <c:pt idx="1">
                  <c:v>0</c:v>
                </c:pt>
                <c:pt idx="2">
                  <c:v>1</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44" l="0.70000000000000062" r="0.70000000000000062" t="0.75000000000000144"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Shri Arun Kumar V.'!$J$1:$J$3</c:f>
              <c:strCache>
                <c:ptCount val="1"/>
                <c:pt idx="0">
                  <c:v>4. शिक्षक विद्यार्थियों के द्वारा पूछे गये प्रश्नो का समाधान करने हेतु तत्पर  रहते है क्या आप इस बात से सहमत हैं? 
 Teacher always ready to solve the questions asked by the students. Do you agree with this ? 
 Strongly Disagree Agree</c:v>
                </c:pt>
              </c:strCache>
            </c:strRef>
          </c:tx>
          <c:explosion val="25"/>
          <c:dLbls>
            <c:showPercent val="1"/>
          </c:dLbls>
          <c:cat>
            <c:strRef>
              <c:f>' Shri Arun Kumar V.'!$F$4:$F$8</c:f>
              <c:strCache>
                <c:ptCount val="5"/>
                <c:pt idx="0">
                  <c:v>Strongly Agree</c:v>
                </c:pt>
                <c:pt idx="1">
                  <c:v>Agree</c:v>
                </c:pt>
                <c:pt idx="2">
                  <c:v>Not Agree &amp; Not Disagree</c:v>
                </c:pt>
                <c:pt idx="3">
                  <c:v>Disagree</c:v>
                </c:pt>
                <c:pt idx="4">
                  <c:v>Strongly Disagree</c:v>
                </c:pt>
              </c:strCache>
            </c:strRef>
          </c:cat>
          <c:val>
            <c:numRef>
              <c:f>' Shri Arun Kumar V.'!$J$4:$J$8</c:f>
              <c:numCache>
                <c:formatCode>General</c:formatCode>
                <c:ptCount val="5"/>
                <c:pt idx="0">
                  <c:v>0</c:v>
                </c:pt>
                <c:pt idx="1">
                  <c:v>1</c:v>
                </c:pt>
                <c:pt idx="2">
                  <c:v>0</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Shri Arun Kumar V.'!$K$1:$K$3</c:f>
              <c:strCache>
                <c:ptCount val="1"/>
                <c:pt idx="0">
                  <c:v>5. शिक्षक ने विषय के प्रति रूचि जागृत की , क्या आप इस बात से सहमत हैं?  
Do you agree that teacher aroused interest in the subject ?
 Strongly Disagree Agree</c:v>
                </c:pt>
              </c:strCache>
            </c:strRef>
          </c:tx>
          <c:explosion val="25"/>
          <c:dLbls>
            <c:showPercent val="1"/>
          </c:dLbls>
          <c:cat>
            <c:strRef>
              <c:f>' Shri Arun Kumar V.'!$F$4:$F$8</c:f>
              <c:strCache>
                <c:ptCount val="5"/>
                <c:pt idx="0">
                  <c:v>Strongly Agree</c:v>
                </c:pt>
                <c:pt idx="1">
                  <c:v>Agree</c:v>
                </c:pt>
                <c:pt idx="2">
                  <c:v>Not Agree &amp; Not Disagree</c:v>
                </c:pt>
                <c:pt idx="3">
                  <c:v>Disagree</c:v>
                </c:pt>
                <c:pt idx="4">
                  <c:v>Strongly Disagree</c:v>
                </c:pt>
              </c:strCache>
            </c:strRef>
          </c:cat>
          <c:val>
            <c:numRef>
              <c:f>' Shri Arun Kumar V.'!$K$4:$K$8</c:f>
              <c:numCache>
                <c:formatCode>General</c:formatCode>
                <c:ptCount val="5"/>
                <c:pt idx="0">
                  <c:v>0</c:v>
                </c:pt>
                <c:pt idx="1">
                  <c:v>1</c:v>
                </c:pt>
                <c:pt idx="2">
                  <c:v>0</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Shri Arun Kumar V.'!$L$1:$L$3</c:f>
              <c:strCache>
                <c:ptCount val="1"/>
                <c:pt idx="0">
                  <c:v>6.  समय पर पाठ्यक्रम पूर्ण हुआ, क्या आप इस बात से सहमत हैं? 
Do you agree that the syllabus was completed on time  ?
 Disagree Not Agree &amp; Not Disagree</c:v>
                </c:pt>
              </c:strCache>
            </c:strRef>
          </c:tx>
          <c:explosion val="25"/>
          <c:dLbls>
            <c:showPercent val="1"/>
          </c:dLbls>
          <c:cat>
            <c:strRef>
              <c:f>' Shri Arun Kumar V.'!$F$4:$F$8</c:f>
              <c:strCache>
                <c:ptCount val="5"/>
                <c:pt idx="0">
                  <c:v>Strongly Agree</c:v>
                </c:pt>
                <c:pt idx="1">
                  <c:v>Agree</c:v>
                </c:pt>
                <c:pt idx="2">
                  <c:v>Not Agree &amp; Not Disagree</c:v>
                </c:pt>
                <c:pt idx="3">
                  <c:v>Disagree</c:v>
                </c:pt>
                <c:pt idx="4">
                  <c:v>Strongly Disagree</c:v>
                </c:pt>
              </c:strCache>
            </c:strRef>
          </c:cat>
          <c:val>
            <c:numRef>
              <c:f>' Shri Arun Kumar V.'!$L$4:$L$8</c:f>
              <c:numCache>
                <c:formatCode>General</c:formatCode>
                <c:ptCount val="5"/>
                <c:pt idx="0">
                  <c:v>0</c:v>
                </c:pt>
                <c:pt idx="1">
                  <c:v>0</c:v>
                </c:pt>
                <c:pt idx="2">
                  <c:v>1</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Kavita Singh'!$K$2:$K$4</c:f>
              <c:strCache>
                <c:ptCount val="1"/>
                <c:pt idx="0">
                  <c:v>5. शिक्षक ने विषय के प्रति रूचि जागृत की , क्या आप इस बात से सहमत हैं?  
Do you agree that teacher aroused interest in the subject ?
 Agree Agree</c:v>
                </c:pt>
              </c:strCache>
            </c:strRef>
          </c:tx>
          <c:explosion val="25"/>
          <c:dLbls>
            <c:showPercent val="1"/>
          </c:dLbls>
          <c:cat>
            <c:strRef>
              <c:f>' Dr. Kavita Singh'!$F$5:$F$9</c:f>
              <c:strCache>
                <c:ptCount val="5"/>
                <c:pt idx="0">
                  <c:v>Strongly Agree</c:v>
                </c:pt>
                <c:pt idx="1">
                  <c:v>Agree</c:v>
                </c:pt>
                <c:pt idx="2">
                  <c:v>Not Agree &amp; Not Disagree</c:v>
                </c:pt>
                <c:pt idx="3">
                  <c:v>Disagree</c:v>
                </c:pt>
                <c:pt idx="4">
                  <c:v>Strongly Disagree</c:v>
                </c:pt>
              </c:strCache>
            </c:strRef>
          </c:cat>
          <c:val>
            <c:numRef>
              <c:f>' Dr. Kavita Singh'!$K$5:$K$9</c:f>
              <c:numCache>
                <c:formatCode>General</c:formatCode>
                <c:ptCount val="5"/>
                <c:pt idx="0">
                  <c:v>0</c:v>
                </c:pt>
                <c:pt idx="1">
                  <c:v>2</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88" l="0.70000000000000062" r="0.70000000000000062" t="0.75000000000000488"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Shri Arun Kumar V.'!$M$1:$M$3</c:f>
              <c:strCache>
                <c:ptCount val="1"/>
                <c:pt idx="0">
                  <c:v>7. शिक्षक समयनिष्ट है एवं नियमित व्याख्यान देते है, क्या आप इस बात से सहमत हैं? 
The teachers are punctual and give regular lectures. Do you agree with this ?
 Not Agree &amp; Not Disagree Agree</c:v>
                </c:pt>
              </c:strCache>
            </c:strRef>
          </c:tx>
          <c:explosion val="25"/>
          <c:dLbls>
            <c:showPercent val="1"/>
          </c:dLbls>
          <c:cat>
            <c:strRef>
              <c:f>' Shri Arun Kumar V.'!$F$4:$F$8</c:f>
              <c:strCache>
                <c:ptCount val="5"/>
                <c:pt idx="0">
                  <c:v>Strongly Agree</c:v>
                </c:pt>
                <c:pt idx="1">
                  <c:v>Agree</c:v>
                </c:pt>
                <c:pt idx="2">
                  <c:v>Not Agree &amp; Not Disagree</c:v>
                </c:pt>
                <c:pt idx="3">
                  <c:v>Disagree</c:v>
                </c:pt>
                <c:pt idx="4">
                  <c:v>Strongly Disagree</c:v>
                </c:pt>
              </c:strCache>
            </c:strRef>
          </c:cat>
          <c:val>
            <c:numRef>
              <c:f>' Shri Arun Kumar V.'!$M$4:$M$8</c:f>
              <c:numCache>
                <c:formatCode>General</c:formatCode>
                <c:ptCount val="5"/>
                <c:pt idx="0">
                  <c:v>0</c:v>
                </c:pt>
                <c:pt idx="1">
                  <c:v>1</c:v>
                </c:pt>
                <c:pt idx="2">
                  <c:v>1</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22" l="0.70000000000000062" r="0.70000000000000062" t="0.75000000000000122"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Shri Arun Kumar V.'!$N$1:$N$3</c:f>
              <c:strCache>
                <c:ptCount val="1"/>
                <c:pt idx="0">
                  <c:v>8. शिक्षक का सम्प्रेषण सुस्पष्ठ है ,क्या आप इस बात से सहमत हैं ?
Teacher's communication is clear. Do you agree with this ? 
 Disagree Agree</c:v>
                </c:pt>
              </c:strCache>
            </c:strRef>
          </c:tx>
          <c:explosion val="25"/>
          <c:dLbls>
            <c:showPercent val="1"/>
          </c:dLbls>
          <c:cat>
            <c:strRef>
              <c:f>' Shri Arun Kumar V.'!$F$4:$F$8</c:f>
              <c:strCache>
                <c:ptCount val="5"/>
                <c:pt idx="0">
                  <c:v>Strongly Agree</c:v>
                </c:pt>
                <c:pt idx="1">
                  <c:v>Agree</c:v>
                </c:pt>
                <c:pt idx="2">
                  <c:v>Not Agree &amp; Not Disagree</c:v>
                </c:pt>
                <c:pt idx="3">
                  <c:v>Disagree</c:v>
                </c:pt>
                <c:pt idx="4">
                  <c:v>Strongly Disagree</c:v>
                </c:pt>
              </c:strCache>
            </c:strRef>
          </c:cat>
          <c:val>
            <c:numRef>
              <c:f>' Shri Arun Kumar V.'!$N$4:$N$8</c:f>
              <c:numCache>
                <c:formatCode>General</c:formatCode>
                <c:ptCount val="5"/>
                <c:pt idx="0">
                  <c:v>0</c:v>
                </c:pt>
                <c:pt idx="1">
                  <c:v>1</c:v>
                </c:pt>
                <c:pt idx="2">
                  <c:v>0</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Shri Arun Kumar V.'!$O$1:$O$3</c:f>
              <c:strCache>
                <c:ptCount val="1"/>
                <c:pt idx="0">
                  <c:v>9. शिक्षक ने शिक्षण के दौरान आधुनिक तकनीक पावर पॉइन्ट का प्रयोग किया, क्या आप इस बात से सहमत हैं? 
Teacher used modern technology power point during teaching. Do you agree with this ?
 Disagree Not Agree &amp; Not Disagree</c:v>
                </c:pt>
              </c:strCache>
            </c:strRef>
          </c:tx>
          <c:explosion val="25"/>
          <c:dLbls>
            <c:showPercent val="1"/>
          </c:dLbls>
          <c:cat>
            <c:strRef>
              <c:f>' Shri Arun Kumar V.'!$F$4:$F$8</c:f>
              <c:strCache>
                <c:ptCount val="5"/>
                <c:pt idx="0">
                  <c:v>Strongly Agree</c:v>
                </c:pt>
                <c:pt idx="1">
                  <c:v>Agree</c:v>
                </c:pt>
                <c:pt idx="2">
                  <c:v>Not Agree &amp; Not Disagree</c:v>
                </c:pt>
                <c:pt idx="3">
                  <c:v>Disagree</c:v>
                </c:pt>
                <c:pt idx="4">
                  <c:v>Strongly Disagree</c:v>
                </c:pt>
              </c:strCache>
            </c:strRef>
          </c:cat>
          <c:val>
            <c:numRef>
              <c:f>' Shri Arun Kumar V.'!$O$4:$O$8</c:f>
              <c:numCache>
                <c:formatCode>General</c:formatCode>
                <c:ptCount val="5"/>
                <c:pt idx="0">
                  <c:v>0</c:v>
                </c:pt>
                <c:pt idx="1">
                  <c:v>0</c:v>
                </c:pt>
                <c:pt idx="2">
                  <c:v>1</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Shri Arun Kumar V.'!$P$1</c:f>
              <c:strCache>
                <c:ptCount val="1"/>
                <c:pt idx="0">
                  <c:v>10. विषय अवधारणा पर शिक्षक का ज्ञान
Teacher's knowledge on subject concept?
</c:v>
                </c:pt>
              </c:strCache>
            </c:strRef>
          </c:tx>
          <c:explosion val="25"/>
          <c:dLbls>
            <c:showPercent val="1"/>
          </c:dLbls>
          <c:val>
            <c:numRef>
              <c:f>' Shri Arun Kumar V.'!$P$4:$P$8</c:f>
              <c:numCache>
                <c:formatCode>General</c:formatCode>
                <c:ptCount val="5"/>
                <c:pt idx="0">
                  <c:v>0</c:v>
                </c:pt>
                <c:pt idx="1">
                  <c:v>1</c:v>
                </c:pt>
                <c:pt idx="2">
                  <c:v>0</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Shri Arun Kumar V.'!$Q$1</c:f>
              <c:strCache>
                <c:ptCount val="1"/>
                <c:pt idx="0">
                  <c:v>11. अपने शिक्षक से संतुष्टि का स्तर बताइये
Indicate you level of satisfaction with your teacher.
</c:v>
                </c:pt>
              </c:strCache>
            </c:strRef>
          </c:tx>
          <c:explosion val="25"/>
          <c:dLbls>
            <c:showPercent val="1"/>
          </c:dLbls>
          <c:val>
            <c:numRef>
              <c:f>' Shri Arun Kumar V.'!$Q$4:$Q$8</c:f>
              <c:numCache>
                <c:formatCode>General</c:formatCode>
                <c:ptCount val="5"/>
                <c:pt idx="0">
                  <c:v>0</c:v>
                </c:pt>
                <c:pt idx="1">
                  <c:v>1</c:v>
                </c:pt>
                <c:pt idx="2">
                  <c:v>0</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33" l="0.70000000000000062" r="0.70000000000000062" t="0.75000000000000233"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Shri Arun Kumar V.'!$G$1:$G$3</c:f>
              <c:strCache>
                <c:ptCount val="1"/>
                <c:pt idx="0">
                  <c:v>1. व्याख्यान से रूचि में वृद्धि हुई, आप इस बात से सहमत हैं?
Do you agree that lecture? Increased interest?
 Strongly Disagree Agree</c:v>
                </c:pt>
              </c:strCache>
            </c:strRef>
          </c:tx>
          <c:explosion val="25"/>
          <c:dLbls>
            <c:showPercent val="1"/>
          </c:dLbls>
          <c:cat>
            <c:strRef>
              <c:f>' Shri Arun Kumar V.'!$F$4:$F$8</c:f>
              <c:strCache>
                <c:ptCount val="5"/>
                <c:pt idx="0">
                  <c:v>Strongly Agree</c:v>
                </c:pt>
                <c:pt idx="1">
                  <c:v>Agree</c:v>
                </c:pt>
                <c:pt idx="2">
                  <c:v>Not Agree &amp; Not Disagree</c:v>
                </c:pt>
                <c:pt idx="3">
                  <c:v>Disagree</c:v>
                </c:pt>
                <c:pt idx="4">
                  <c:v>Strongly Disagree</c:v>
                </c:pt>
              </c:strCache>
            </c:strRef>
          </c:cat>
          <c:val>
            <c:numRef>
              <c:f>' Shri Arun Kumar V.'!$G$4:$G$8</c:f>
              <c:numCache>
                <c:formatCode>General</c:formatCode>
                <c:ptCount val="5"/>
                <c:pt idx="0">
                  <c:v>0</c:v>
                </c:pt>
                <c:pt idx="1">
                  <c:v>1</c:v>
                </c:pt>
                <c:pt idx="2">
                  <c:v>0</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55" l="0.70000000000000062" r="0.70000000000000062" t="0.75000000000000255"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Shri Arun Kumar V.'!$H$38:$H$43</c:f>
              <c:strCache>
                <c:ptCount val="1"/>
                <c:pt idx="0">
                  <c:v>2. शिक्षण जानकारी से परिपूर्ण था क्या आप इस बात से सहमत हैं?
The teaching was full of information. Do you agree with this?
 Strongly Agree Not Agree Not Disagree Agree Agree Not Agree Not Disagree</c:v>
                </c:pt>
              </c:strCache>
            </c:strRef>
          </c:tx>
          <c:explosion val="25"/>
          <c:dLbls>
            <c:showPercent val="1"/>
          </c:dLbls>
          <c:cat>
            <c:strRef>
              <c:f>' Shri Arun Kumar V.'!$F$44:$F$48</c:f>
              <c:strCache>
                <c:ptCount val="5"/>
                <c:pt idx="0">
                  <c:v>Strongly Agree</c:v>
                </c:pt>
                <c:pt idx="1">
                  <c:v>Agree</c:v>
                </c:pt>
                <c:pt idx="2">
                  <c:v>Not Agree &amp; Not Disagree</c:v>
                </c:pt>
                <c:pt idx="3">
                  <c:v>Disagree</c:v>
                </c:pt>
                <c:pt idx="4">
                  <c:v>Strongly Disagree</c:v>
                </c:pt>
              </c:strCache>
            </c:strRef>
          </c:cat>
          <c:val>
            <c:numRef>
              <c:f>' Shri Arun Kumar V.'!$H$44:$H$48</c:f>
              <c:numCache>
                <c:formatCode>General</c:formatCode>
                <c:ptCount val="5"/>
                <c:pt idx="0">
                  <c:v>1</c:v>
                </c:pt>
                <c:pt idx="1">
                  <c:v>2</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 l="0.70000000000000062" r="0.70000000000000062" t="0.750000000000001"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Shri Arun Kumar V.'!$I$38:$I$43</c:f>
              <c:strCache>
                <c:ptCount val="1"/>
                <c:pt idx="0">
                  <c:v>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Not Agree &amp; Not Disagree Strongl</c:v>
                </c:pt>
              </c:strCache>
            </c:strRef>
          </c:tx>
          <c:explosion val="25"/>
          <c:dLbls>
            <c:showPercent val="1"/>
          </c:dLbls>
          <c:cat>
            <c:strRef>
              <c:f>' Shri Arun Kumar V.'!$F$44:$F$48</c:f>
              <c:strCache>
                <c:ptCount val="5"/>
                <c:pt idx="0">
                  <c:v>Strongly Agree</c:v>
                </c:pt>
                <c:pt idx="1">
                  <c:v>Agree</c:v>
                </c:pt>
                <c:pt idx="2">
                  <c:v>Not Agree &amp; Not Disagree</c:v>
                </c:pt>
                <c:pt idx="3">
                  <c:v>Disagree</c:v>
                </c:pt>
                <c:pt idx="4">
                  <c:v>Strongly Disagree</c:v>
                </c:pt>
              </c:strCache>
            </c:strRef>
          </c:cat>
          <c:val>
            <c:numRef>
              <c:f>' Shri Arun Kumar V.'!$I$44:$I$48</c:f>
              <c:numCache>
                <c:formatCode>General</c:formatCode>
                <c:ptCount val="5"/>
                <c:pt idx="0">
                  <c:v>0</c:v>
                </c:pt>
                <c:pt idx="1">
                  <c:v>2</c:v>
                </c:pt>
                <c:pt idx="2">
                  <c:v>2</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44" l="0.70000000000000062" r="0.70000000000000062" t="0.75000000000000144"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Shri Arun Kumar V.'!$J$38:$J$43</c:f>
              <c:strCache>
                <c:ptCount val="1"/>
                <c:pt idx="0">
                  <c:v>4. शिक्षक विद्यार्थियों के द्वारा पूछे गये प्रश्नो का समाधान करने हेतु तत्पर  रहते है क्या आप इस बात से सहमत हैं? 
 Teacher always ready to solve the questions asked by the students. Do you agree with this ? 
 Strongly Agree Strongly Disagree Agree Agree </c:v>
                </c:pt>
              </c:strCache>
            </c:strRef>
          </c:tx>
          <c:explosion val="25"/>
          <c:dLbls>
            <c:showPercent val="1"/>
          </c:dLbls>
          <c:cat>
            <c:strRef>
              <c:f>' Shri Arun Kumar V.'!$F$44:$F$48</c:f>
              <c:strCache>
                <c:ptCount val="5"/>
                <c:pt idx="0">
                  <c:v>Strongly Agree</c:v>
                </c:pt>
                <c:pt idx="1">
                  <c:v>Agree</c:v>
                </c:pt>
                <c:pt idx="2">
                  <c:v>Not Agree &amp; Not Disagree</c:v>
                </c:pt>
                <c:pt idx="3">
                  <c:v>Disagree</c:v>
                </c:pt>
                <c:pt idx="4">
                  <c:v>Strongly Disagree</c:v>
                </c:pt>
              </c:strCache>
            </c:strRef>
          </c:cat>
          <c:val>
            <c:numRef>
              <c:f>' Shri Arun Kumar V.'!$J$44:$J$48</c:f>
              <c:numCache>
                <c:formatCode>General</c:formatCode>
                <c:ptCount val="5"/>
                <c:pt idx="0">
                  <c:v>1</c:v>
                </c:pt>
                <c:pt idx="1">
                  <c:v>2</c:v>
                </c:pt>
                <c:pt idx="2">
                  <c:v>1</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Shri Arun Kumar V.'!$K$38:$K$43</c:f>
              <c:strCache>
                <c:ptCount val="1"/>
                <c:pt idx="0">
                  <c:v>5. शिक्षक ने विषय के प्रति रूचि जागृत की , क्या आप इस बात से सहमत हैं?  
Do you agree that teacher aroused interest in the subject ?
 Strongly Agree Strongly Disagree Agree Agree Not Agree &amp; Not Disagree</c:v>
                </c:pt>
              </c:strCache>
            </c:strRef>
          </c:tx>
          <c:explosion val="25"/>
          <c:dLbls>
            <c:showPercent val="1"/>
          </c:dLbls>
          <c:cat>
            <c:strRef>
              <c:f>' Shri Arun Kumar V.'!$F$44:$F$48</c:f>
              <c:strCache>
                <c:ptCount val="5"/>
                <c:pt idx="0">
                  <c:v>Strongly Agree</c:v>
                </c:pt>
                <c:pt idx="1">
                  <c:v>Agree</c:v>
                </c:pt>
                <c:pt idx="2">
                  <c:v>Not Agree &amp; Not Disagree</c:v>
                </c:pt>
                <c:pt idx="3">
                  <c:v>Disagree</c:v>
                </c:pt>
                <c:pt idx="4">
                  <c:v>Strongly Disagree</c:v>
                </c:pt>
              </c:strCache>
            </c:strRef>
          </c:cat>
          <c:val>
            <c:numRef>
              <c:f>' Shri Arun Kumar V.'!$K$44:$K$48</c:f>
              <c:numCache>
                <c:formatCode>General</c:formatCode>
                <c:ptCount val="5"/>
                <c:pt idx="0">
                  <c:v>1</c:v>
                </c:pt>
                <c:pt idx="1">
                  <c:v>2</c:v>
                </c:pt>
                <c:pt idx="2">
                  <c:v>1</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Kavita Singh'!$L$2:$L$4</c:f>
              <c:strCache>
                <c:ptCount val="1"/>
                <c:pt idx="0">
                  <c:v>6.  समय पर पाठ्यक्रम पूर्ण हुआ, क्या आप इस बात से सहमत हैं? 
Do you agree that the syllabus was completed on time  ?
 Not Agree &amp; Not Disagree Strongly Disagree</c:v>
                </c:pt>
              </c:strCache>
            </c:strRef>
          </c:tx>
          <c:explosion val="25"/>
          <c:dLbls>
            <c:showPercent val="1"/>
          </c:dLbls>
          <c:val>
            <c:numRef>
              <c:f>' Dr. Kavita Singh'!$L$5:$L$9</c:f>
              <c:numCache>
                <c:formatCode>General</c:formatCode>
                <c:ptCount val="5"/>
                <c:pt idx="0">
                  <c:v>0</c:v>
                </c:pt>
                <c:pt idx="1">
                  <c:v>0</c:v>
                </c:pt>
                <c:pt idx="2">
                  <c:v>1</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88" l="0.70000000000000062" r="0.70000000000000062" t="0.75000000000000488"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Shri Arun Kumar V.'!$L$38:$L$43</c:f>
              <c:strCache>
                <c:ptCount val="1"/>
                <c:pt idx="0">
                  <c:v>6.  समय पर पाठ्यक्रम पूर्ण हुआ, क्या आप इस बात से सहमत हैं? 
Do you agree that the syllabus was completed on time  ?
 Strongly Disagree Strongly Disagree Agree Agree Not Agree &amp; Not Disagree</c:v>
                </c:pt>
              </c:strCache>
            </c:strRef>
          </c:tx>
          <c:explosion val="25"/>
          <c:dLbls>
            <c:showPercent val="1"/>
          </c:dLbls>
          <c:cat>
            <c:strRef>
              <c:f>' Shri Arun Kumar V.'!$F$44:$F$48</c:f>
              <c:strCache>
                <c:ptCount val="5"/>
                <c:pt idx="0">
                  <c:v>Strongly Agree</c:v>
                </c:pt>
                <c:pt idx="1">
                  <c:v>Agree</c:v>
                </c:pt>
                <c:pt idx="2">
                  <c:v>Not Agree &amp; Not Disagree</c:v>
                </c:pt>
                <c:pt idx="3">
                  <c:v>Disagree</c:v>
                </c:pt>
                <c:pt idx="4">
                  <c:v>Strongly Disagree</c:v>
                </c:pt>
              </c:strCache>
            </c:strRef>
          </c:cat>
          <c:val>
            <c:numRef>
              <c:f>' Shri Arun Kumar V.'!$L$44:$L$48</c:f>
              <c:numCache>
                <c:formatCode>General</c:formatCode>
                <c:ptCount val="5"/>
                <c:pt idx="0">
                  <c:v>0</c:v>
                </c:pt>
                <c:pt idx="1">
                  <c:v>2</c:v>
                </c:pt>
                <c:pt idx="2">
                  <c:v>1</c:v>
                </c:pt>
                <c:pt idx="3">
                  <c:v>0</c:v>
                </c:pt>
                <c:pt idx="4">
                  <c:v>2</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Shri Arun Kumar V.'!$M$38:$M$43</c:f>
              <c:strCache>
                <c:ptCount val="1"/>
                <c:pt idx="0">
                  <c:v>7. शिक्षक समयनिष्ट है एवं नियमित व्याख्यान देते है, क्या आप इस बात से सहमत हैं? 
The teachers are punctual and give regular lectures. Do you agree with this ?
 Disagree Strongly Disagree Agree Agree Not Agree &amp; Not Disagree</c:v>
                </c:pt>
              </c:strCache>
            </c:strRef>
          </c:tx>
          <c:explosion val="25"/>
          <c:dLbls>
            <c:showPercent val="1"/>
          </c:dLbls>
          <c:cat>
            <c:strRef>
              <c:f>' Shri Arun Kumar V.'!$F$44:$F$48</c:f>
              <c:strCache>
                <c:ptCount val="5"/>
                <c:pt idx="0">
                  <c:v>Strongly Agree</c:v>
                </c:pt>
                <c:pt idx="1">
                  <c:v>Agree</c:v>
                </c:pt>
                <c:pt idx="2">
                  <c:v>Not Agree &amp; Not Disagree</c:v>
                </c:pt>
                <c:pt idx="3">
                  <c:v>Disagree</c:v>
                </c:pt>
                <c:pt idx="4">
                  <c:v>Strongly Disagree</c:v>
                </c:pt>
              </c:strCache>
            </c:strRef>
          </c:cat>
          <c:val>
            <c:numRef>
              <c:f>' Shri Arun Kumar V.'!$M$44:$M$48</c:f>
              <c:numCache>
                <c:formatCode>General</c:formatCode>
                <c:ptCount val="5"/>
                <c:pt idx="0">
                  <c:v>0</c:v>
                </c:pt>
                <c:pt idx="1">
                  <c:v>2</c:v>
                </c:pt>
                <c:pt idx="2">
                  <c:v>1</c:v>
                </c:pt>
                <c:pt idx="3">
                  <c:v>1</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22" l="0.70000000000000062" r="0.70000000000000062" t="0.75000000000000122" header="0.30000000000000032" footer="0.30000000000000032"/>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Shri Arun Kumar V.'!$N$38:$N$43</c:f>
              <c:strCache>
                <c:ptCount val="1"/>
                <c:pt idx="0">
                  <c:v>8. शिक्षक का सम्प्रेषण सुस्पष्ठ है ,क्या आप इस बात से सहमत हैं ?
Teacher's communication is clear. Do you agree with this ? 
 Agree Strongly Disagree Agree Agree Not Agree &amp; Not Disagree</c:v>
                </c:pt>
              </c:strCache>
            </c:strRef>
          </c:tx>
          <c:explosion val="25"/>
          <c:dLbls>
            <c:showPercent val="1"/>
          </c:dLbls>
          <c:cat>
            <c:strRef>
              <c:f>' Shri Arun Kumar V.'!$F$44:$F$48</c:f>
              <c:strCache>
                <c:ptCount val="5"/>
                <c:pt idx="0">
                  <c:v>Strongly Agree</c:v>
                </c:pt>
                <c:pt idx="1">
                  <c:v>Agree</c:v>
                </c:pt>
                <c:pt idx="2">
                  <c:v>Not Agree &amp; Not Disagree</c:v>
                </c:pt>
                <c:pt idx="3">
                  <c:v>Disagree</c:v>
                </c:pt>
                <c:pt idx="4">
                  <c:v>Strongly Disagree</c:v>
                </c:pt>
              </c:strCache>
            </c:strRef>
          </c:cat>
          <c:val>
            <c:numRef>
              <c:f>' Shri Arun Kumar V.'!$N$44:$N$48</c:f>
              <c:numCache>
                <c:formatCode>General</c:formatCode>
                <c:ptCount val="5"/>
                <c:pt idx="0">
                  <c:v>0</c:v>
                </c:pt>
                <c:pt idx="1">
                  <c:v>3</c:v>
                </c:pt>
                <c:pt idx="2">
                  <c:v>1</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Shri Arun Kumar V.'!$O$38:$O$43</c:f>
              <c:strCache>
                <c:ptCount val="1"/>
                <c:pt idx="0">
                  <c:v>9. शिक्षक ने शिक्षण के दौरान आधुनिक तकनीक पावर पॉइन्ट का प्रयोग किया, क्या आप इस बात से सहमत हैं? 
Teacher used modern technology power point during teaching. Do you agree with this ?
 Strongly Agree Strongly Disagree Agree Agree Not Agree &amp; Not Disagree</c:v>
                </c:pt>
              </c:strCache>
            </c:strRef>
          </c:tx>
          <c:explosion val="25"/>
          <c:dLbls>
            <c:showPercent val="1"/>
          </c:dLbls>
          <c:cat>
            <c:strRef>
              <c:f>' Shri Arun Kumar V.'!$F$44:$F$48</c:f>
              <c:strCache>
                <c:ptCount val="5"/>
                <c:pt idx="0">
                  <c:v>Strongly Agree</c:v>
                </c:pt>
                <c:pt idx="1">
                  <c:v>Agree</c:v>
                </c:pt>
                <c:pt idx="2">
                  <c:v>Not Agree &amp; Not Disagree</c:v>
                </c:pt>
                <c:pt idx="3">
                  <c:v>Disagree</c:v>
                </c:pt>
                <c:pt idx="4">
                  <c:v>Strongly Disagree</c:v>
                </c:pt>
              </c:strCache>
            </c:strRef>
          </c:cat>
          <c:val>
            <c:numRef>
              <c:f>' Shri Arun Kumar V.'!$O$44:$O$48</c:f>
              <c:numCache>
                <c:formatCode>General</c:formatCode>
                <c:ptCount val="5"/>
                <c:pt idx="0">
                  <c:v>1</c:v>
                </c:pt>
                <c:pt idx="1">
                  <c:v>2</c:v>
                </c:pt>
                <c:pt idx="2">
                  <c:v>1</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Shri Arun Kumar V.'!$P$38</c:f>
              <c:strCache>
                <c:ptCount val="1"/>
                <c:pt idx="0">
                  <c:v>10. विषय अवधारणा पर शिक्षक का ज्ञान
Teacher's knowledge on subject concept?
</c:v>
                </c:pt>
              </c:strCache>
            </c:strRef>
          </c:tx>
          <c:explosion val="25"/>
          <c:dLbls>
            <c:showPercent val="1"/>
          </c:dLbls>
          <c:val>
            <c:numRef>
              <c:f>' Shri Arun Kumar V.'!$P$44:$P$48</c:f>
              <c:numCache>
                <c:formatCode>General</c:formatCode>
                <c:ptCount val="5"/>
                <c:pt idx="0">
                  <c:v>1</c:v>
                </c:pt>
                <c:pt idx="1">
                  <c:v>1</c:v>
                </c:pt>
                <c:pt idx="2">
                  <c:v>0</c:v>
                </c:pt>
                <c:pt idx="3">
                  <c:v>1</c:v>
                </c:pt>
                <c:pt idx="4">
                  <c:v>2</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Shri Arun Kumar V.'!$Q$38</c:f>
              <c:strCache>
                <c:ptCount val="1"/>
                <c:pt idx="0">
                  <c:v>11. अपने शिक्षक से संतुष्टि का स्तर बताइये
Indicate you level of satisfaction with your teacher.
</c:v>
                </c:pt>
              </c:strCache>
            </c:strRef>
          </c:tx>
          <c:explosion val="25"/>
          <c:dLbls>
            <c:showPercent val="1"/>
          </c:dLbls>
          <c:val>
            <c:numRef>
              <c:f>' Shri Arun Kumar V.'!$Q$44:$Q$48</c:f>
              <c:numCache>
                <c:formatCode>General</c:formatCode>
                <c:ptCount val="5"/>
                <c:pt idx="0">
                  <c:v>1</c:v>
                </c:pt>
                <c:pt idx="1">
                  <c:v>1</c:v>
                </c:pt>
                <c:pt idx="2">
                  <c:v>1</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33" l="0.70000000000000062" r="0.70000000000000062" t="0.75000000000000233" header="0.30000000000000032" footer="0.30000000000000032"/>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Shri Arun Kumar V.'!$G$38:$G$43</c:f>
              <c:strCache>
                <c:ptCount val="1"/>
                <c:pt idx="0">
                  <c:v>1. व्याख्यान से रूचि में वृद्धि हुई, आप इस बात से सहमत हैं?
Do you agree that lecture? Increased interest?
 Disagree Strongly Disagree Agree Agree Not Agree &amp; Not Disagree</c:v>
                </c:pt>
              </c:strCache>
            </c:strRef>
          </c:tx>
          <c:explosion val="25"/>
          <c:dLbls>
            <c:showPercent val="1"/>
          </c:dLbls>
          <c:cat>
            <c:strRef>
              <c:f>' Shri Arun Kumar V.'!$F$44:$F$48</c:f>
              <c:strCache>
                <c:ptCount val="5"/>
                <c:pt idx="0">
                  <c:v>Strongly Agree</c:v>
                </c:pt>
                <c:pt idx="1">
                  <c:v>Agree</c:v>
                </c:pt>
                <c:pt idx="2">
                  <c:v>Not Agree &amp; Not Disagree</c:v>
                </c:pt>
                <c:pt idx="3">
                  <c:v>Disagree</c:v>
                </c:pt>
                <c:pt idx="4">
                  <c:v>Strongly Disagree</c:v>
                </c:pt>
              </c:strCache>
            </c:strRef>
          </c:cat>
          <c:val>
            <c:numRef>
              <c:f>' Shri Arun Kumar V.'!$G$44:$G$48</c:f>
              <c:numCache>
                <c:formatCode>General</c:formatCode>
                <c:ptCount val="5"/>
                <c:pt idx="0">
                  <c:v>0</c:v>
                </c:pt>
                <c:pt idx="1">
                  <c:v>2</c:v>
                </c:pt>
                <c:pt idx="2">
                  <c:v>1</c:v>
                </c:pt>
                <c:pt idx="3">
                  <c:v>1</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55" l="0.70000000000000062" r="0.70000000000000062" t="0.75000000000000255" header="0.30000000000000032" footer="0.30000000000000032"/>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Shri Arun Kumar V.'!$H$83:$H$101</c:f>
              <c:strCache>
                <c:ptCount val="1"/>
                <c:pt idx="0">
                  <c:v>2. शिक्षण जानकारी से परिपूर्ण था क्या आप इस बात से सहमत हैं?
The teaching was full of information. Do you agree with this?
 Agree Agree Agree Agree Strongly Agree Strongly Agree Agree Strongly Agree Agree Agree Agree Agree Not Agree Not Disagree Agree Agr</c:v>
                </c:pt>
              </c:strCache>
            </c:strRef>
          </c:tx>
          <c:explosion val="25"/>
          <c:dLbls>
            <c:showPercent val="1"/>
          </c:dLbls>
          <c:cat>
            <c:strRef>
              <c:f>' Shri Arun Kumar V.'!$F$102:$F$106</c:f>
              <c:strCache>
                <c:ptCount val="5"/>
                <c:pt idx="0">
                  <c:v>Strongly Agree</c:v>
                </c:pt>
                <c:pt idx="1">
                  <c:v>Agree</c:v>
                </c:pt>
                <c:pt idx="2">
                  <c:v>Not Agree &amp; Not Disagree</c:v>
                </c:pt>
                <c:pt idx="3">
                  <c:v>Disagree</c:v>
                </c:pt>
                <c:pt idx="4">
                  <c:v>Strongly Disagree</c:v>
                </c:pt>
              </c:strCache>
            </c:strRef>
          </c:cat>
          <c:val>
            <c:numRef>
              <c:f>' Shri Arun Kumar V.'!$H$102:$H$106</c:f>
              <c:numCache>
                <c:formatCode>General</c:formatCode>
                <c:ptCount val="5"/>
                <c:pt idx="0">
                  <c:v>4</c:v>
                </c:pt>
                <c:pt idx="1">
                  <c:v>13</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 l="0.70000000000000062" r="0.70000000000000062" t="0.750000000000001" header="0.30000000000000032" footer="0.30000000000000032"/>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Shri Arun Kumar V.'!$I$83:$I$101</c:f>
              <c:strCache>
                <c:ptCount val="1"/>
                <c:pt idx="0">
                  <c:v>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Agree Agree Agree Agree Agree Ag</c:v>
                </c:pt>
              </c:strCache>
            </c:strRef>
          </c:tx>
          <c:explosion val="25"/>
          <c:dLbls>
            <c:showPercent val="1"/>
          </c:dLbls>
          <c:cat>
            <c:strRef>
              <c:f>' Shri Arun Kumar V.'!$F$102:$F$106</c:f>
              <c:strCache>
                <c:ptCount val="5"/>
                <c:pt idx="0">
                  <c:v>Strongly Agree</c:v>
                </c:pt>
                <c:pt idx="1">
                  <c:v>Agree</c:v>
                </c:pt>
                <c:pt idx="2">
                  <c:v>Not Agree &amp; Not Disagree</c:v>
                </c:pt>
                <c:pt idx="3">
                  <c:v>Disagree</c:v>
                </c:pt>
                <c:pt idx="4">
                  <c:v>Strongly Disagree</c:v>
                </c:pt>
              </c:strCache>
            </c:strRef>
          </c:cat>
          <c:val>
            <c:numRef>
              <c:f>' Shri Arun Kumar V.'!$I$102:$I$106</c:f>
              <c:numCache>
                <c:formatCode>General</c:formatCode>
                <c:ptCount val="5"/>
                <c:pt idx="0">
                  <c:v>2</c:v>
                </c:pt>
                <c:pt idx="1">
                  <c:v>15</c:v>
                </c:pt>
                <c:pt idx="2">
                  <c:v>1</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44" l="0.70000000000000062" r="0.70000000000000062" t="0.75000000000000144" header="0.30000000000000032" footer="0.30000000000000032"/>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Shri Arun Kumar V.'!$J$83:$J$101</c:f>
              <c:strCache>
                <c:ptCount val="1"/>
                <c:pt idx="0">
                  <c:v>4. शिक्षक विद्यार्थियों के द्वारा पूछे गये प्रश्नो का समाधान करने हेतु तत्पर  रहते है क्या आप इस बात से सहमत हैं? 
 Teacher always ready to solve the questions asked by the students. Do you agree with this ? 
 Not Agree &amp; Not Disagree Agree Agree Agree St</c:v>
                </c:pt>
              </c:strCache>
            </c:strRef>
          </c:tx>
          <c:explosion val="25"/>
          <c:dLbls>
            <c:showPercent val="1"/>
          </c:dLbls>
          <c:cat>
            <c:strRef>
              <c:f>' Shri Arun Kumar V.'!$F$102:$F$106</c:f>
              <c:strCache>
                <c:ptCount val="5"/>
                <c:pt idx="0">
                  <c:v>Strongly Agree</c:v>
                </c:pt>
                <c:pt idx="1">
                  <c:v>Agree</c:v>
                </c:pt>
                <c:pt idx="2">
                  <c:v>Not Agree &amp; Not Disagree</c:v>
                </c:pt>
                <c:pt idx="3">
                  <c:v>Disagree</c:v>
                </c:pt>
                <c:pt idx="4">
                  <c:v>Strongly Disagree</c:v>
                </c:pt>
              </c:strCache>
            </c:strRef>
          </c:cat>
          <c:val>
            <c:numRef>
              <c:f>' Shri Arun Kumar V.'!$J$102:$J$106</c:f>
              <c:numCache>
                <c:formatCode>General</c:formatCode>
                <c:ptCount val="5"/>
                <c:pt idx="0">
                  <c:v>4</c:v>
                </c:pt>
                <c:pt idx="1">
                  <c:v>12</c:v>
                </c:pt>
                <c:pt idx="2">
                  <c:v>2</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Kavita Singh'!$M$2:$M$4</c:f>
              <c:strCache>
                <c:ptCount val="1"/>
                <c:pt idx="0">
                  <c:v>7. शिक्षक समयनिष्ट है एवं नियमित व्याख्यान देते है, क्या आप इस बात से सहमत हैं? 
The teachers are punctual and give regular lectures. Do you agree with this ?
 Agree Strongly Disagree</c:v>
                </c:pt>
              </c:strCache>
            </c:strRef>
          </c:tx>
          <c:explosion val="25"/>
          <c:dLbls>
            <c:showPercent val="1"/>
          </c:dLbls>
          <c:val>
            <c:numRef>
              <c:f>' Dr. Kavita Singh'!$M$5:$M$9</c:f>
              <c:numCache>
                <c:formatCode>General</c:formatCode>
                <c:ptCount val="5"/>
                <c:pt idx="0">
                  <c:v>0</c:v>
                </c:pt>
                <c:pt idx="1">
                  <c:v>1</c:v>
                </c:pt>
                <c:pt idx="2">
                  <c:v>0</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511" l="0.70000000000000062" r="0.70000000000000062" t="0.75000000000000511" header="0.30000000000000032" footer="0.30000000000000032"/>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Shri Arun Kumar V.'!$K$83:$K$101</c:f>
              <c:strCache>
                <c:ptCount val="1"/>
                <c:pt idx="0">
                  <c:v>5. शिक्षक ने विषय के प्रति रूचि जागृत की , क्या आप इस बात से सहमत हैं?  
Do you agree that teacher aroused interest in the subject ?
 Not Agree &amp; Not Disagree Agree Agree Agree Strongly Agree Strongly Agree Agree Strongly Agree Agree Agree Agree Agree Agr</c:v>
                </c:pt>
              </c:strCache>
            </c:strRef>
          </c:tx>
          <c:explosion val="25"/>
          <c:dLbls>
            <c:showPercent val="1"/>
          </c:dLbls>
          <c:cat>
            <c:strRef>
              <c:f>' Shri Arun Kumar V.'!$F$102:$F$106</c:f>
              <c:strCache>
                <c:ptCount val="5"/>
                <c:pt idx="0">
                  <c:v>Strongly Agree</c:v>
                </c:pt>
                <c:pt idx="1">
                  <c:v>Agree</c:v>
                </c:pt>
                <c:pt idx="2">
                  <c:v>Not Agree &amp; Not Disagree</c:v>
                </c:pt>
                <c:pt idx="3">
                  <c:v>Disagree</c:v>
                </c:pt>
                <c:pt idx="4">
                  <c:v>Strongly Disagree</c:v>
                </c:pt>
              </c:strCache>
            </c:strRef>
          </c:cat>
          <c:val>
            <c:numRef>
              <c:f>' Shri Arun Kumar V.'!$K$102:$K$106</c:f>
              <c:numCache>
                <c:formatCode>General</c:formatCode>
                <c:ptCount val="5"/>
                <c:pt idx="0">
                  <c:v>3</c:v>
                </c:pt>
                <c:pt idx="1">
                  <c:v>14</c:v>
                </c:pt>
                <c:pt idx="2">
                  <c:v>1</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Shri Arun Kumar V.'!$L$83:$L$101</c:f>
              <c:strCache>
                <c:ptCount val="1"/>
                <c:pt idx="0">
                  <c:v>6.  समय पर पाठ्यक्रम पूर्ण हुआ, क्या आप इस बात से सहमत हैं? 
Do you agree that the syllabus was completed on time  ?
 Agree Agree Agree Not Agree &amp; Not Disagree Agree Agree Agree Agree Agree Agree Not Agree &amp; Not Disagree Not Agree &amp; Not Disagree Not Agre</c:v>
                </c:pt>
              </c:strCache>
            </c:strRef>
          </c:tx>
          <c:explosion val="25"/>
          <c:dLbls>
            <c:showPercent val="1"/>
          </c:dLbls>
          <c:cat>
            <c:strRef>
              <c:f>' Shri Arun Kumar V.'!$F$102:$F$106</c:f>
              <c:strCache>
                <c:ptCount val="5"/>
                <c:pt idx="0">
                  <c:v>Strongly Agree</c:v>
                </c:pt>
                <c:pt idx="1">
                  <c:v>Agree</c:v>
                </c:pt>
                <c:pt idx="2">
                  <c:v>Not Agree &amp; Not Disagree</c:v>
                </c:pt>
                <c:pt idx="3">
                  <c:v>Disagree</c:v>
                </c:pt>
                <c:pt idx="4">
                  <c:v>Strongly Disagree</c:v>
                </c:pt>
              </c:strCache>
            </c:strRef>
          </c:cat>
          <c:val>
            <c:numRef>
              <c:f>' Shri Arun Kumar V.'!$L$102:$L$106</c:f>
              <c:numCache>
                <c:formatCode>General</c:formatCode>
                <c:ptCount val="5"/>
                <c:pt idx="0">
                  <c:v>1</c:v>
                </c:pt>
                <c:pt idx="1">
                  <c:v>13</c:v>
                </c:pt>
                <c:pt idx="2">
                  <c:v>4</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Shri Arun Kumar V.'!$M$83:$M$101</c:f>
              <c:strCache>
                <c:ptCount val="1"/>
                <c:pt idx="0">
                  <c:v>7. शिक्षक समयनिष्ट है एवं नियमित व्याख्यान देते है, क्या आप इस बात से सहमत हैं? 
The teachers are punctual and give regular lectures. Do you agree with this ?
 Agree Agree Agree Agree Strongly Agree Agree Agree Agree Agree Agree Not Agree &amp; Not Disagree A</c:v>
                </c:pt>
              </c:strCache>
            </c:strRef>
          </c:tx>
          <c:explosion val="25"/>
          <c:dLbls>
            <c:showPercent val="1"/>
          </c:dLbls>
          <c:cat>
            <c:strRef>
              <c:f>' Shri Arun Kumar V.'!$F$102:$F$106</c:f>
              <c:strCache>
                <c:ptCount val="5"/>
                <c:pt idx="0">
                  <c:v>Strongly Agree</c:v>
                </c:pt>
                <c:pt idx="1">
                  <c:v>Agree</c:v>
                </c:pt>
                <c:pt idx="2">
                  <c:v>Not Agree &amp; Not Disagree</c:v>
                </c:pt>
                <c:pt idx="3">
                  <c:v>Disagree</c:v>
                </c:pt>
                <c:pt idx="4">
                  <c:v>Strongly Disagree</c:v>
                </c:pt>
              </c:strCache>
            </c:strRef>
          </c:cat>
          <c:val>
            <c:numRef>
              <c:f>' Shri Arun Kumar V.'!$M$102:$M$106</c:f>
              <c:numCache>
                <c:formatCode>General</c:formatCode>
                <c:ptCount val="5"/>
                <c:pt idx="0">
                  <c:v>2</c:v>
                </c:pt>
                <c:pt idx="1">
                  <c:v>14</c:v>
                </c:pt>
                <c:pt idx="2">
                  <c:v>2</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22" l="0.70000000000000062" r="0.70000000000000062" t="0.75000000000000122" header="0.30000000000000032" footer="0.30000000000000032"/>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Shri Arun Kumar V.'!$N$83:$N$101</c:f>
              <c:strCache>
                <c:ptCount val="1"/>
                <c:pt idx="0">
                  <c:v>8. शिक्षक का सम्प्रेषण सुस्पष्ठ है ,क्या आप इस बात से सहमत हैं ?
Teacher's communication is clear. Do you agree with this ? 
 Strongly Agree Agree Agree Agree Agree Strongly Agree Agree Strongly Agree Agree Agree Agree Agree Agree Agree Agree Agree Agree </c:v>
                </c:pt>
              </c:strCache>
            </c:strRef>
          </c:tx>
          <c:explosion val="25"/>
          <c:dLbls>
            <c:showPercent val="1"/>
          </c:dLbls>
          <c:cat>
            <c:strRef>
              <c:f>' Shri Arun Kumar V.'!$F$102:$F$106</c:f>
              <c:strCache>
                <c:ptCount val="5"/>
                <c:pt idx="0">
                  <c:v>Strongly Agree</c:v>
                </c:pt>
                <c:pt idx="1">
                  <c:v>Agree</c:v>
                </c:pt>
                <c:pt idx="2">
                  <c:v>Not Agree &amp; Not Disagree</c:v>
                </c:pt>
                <c:pt idx="3">
                  <c:v>Disagree</c:v>
                </c:pt>
                <c:pt idx="4">
                  <c:v>Strongly Disagree</c:v>
                </c:pt>
              </c:strCache>
            </c:strRef>
          </c:cat>
          <c:val>
            <c:numRef>
              <c:f>' Shri Arun Kumar V.'!$N$102:$N$106</c:f>
              <c:numCache>
                <c:formatCode>General</c:formatCode>
                <c:ptCount val="5"/>
                <c:pt idx="0">
                  <c:v>3</c:v>
                </c:pt>
                <c:pt idx="1">
                  <c:v>15</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Shri Arun Kumar V.'!$O$83:$O$101</c:f>
              <c:strCache>
                <c:ptCount val="1"/>
                <c:pt idx="0">
                  <c:v>9. शिक्षक ने शिक्षण के दौरान आधुनिक तकनीक पावर पॉइन्ट का प्रयोग किया, क्या आप इस बात से सहमत हैं? 
Teacher used modern technology power point during teaching. Do you agree with this ?
 Not Agree &amp; Not Disagree Agree Disagree Not Agree &amp; Not Disagree Agree</c:v>
                </c:pt>
              </c:strCache>
            </c:strRef>
          </c:tx>
          <c:explosion val="25"/>
          <c:dLbls>
            <c:showPercent val="1"/>
          </c:dLbls>
          <c:cat>
            <c:strRef>
              <c:f>' Shri Arun Kumar V.'!$F$102:$F$106</c:f>
              <c:strCache>
                <c:ptCount val="5"/>
                <c:pt idx="0">
                  <c:v>Strongly Agree</c:v>
                </c:pt>
                <c:pt idx="1">
                  <c:v>Agree</c:v>
                </c:pt>
                <c:pt idx="2">
                  <c:v>Not Agree &amp; Not Disagree</c:v>
                </c:pt>
                <c:pt idx="3">
                  <c:v>Disagree</c:v>
                </c:pt>
                <c:pt idx="4">
                  <c:v>Strongly Disagree</c:v>
                </c:pt>
              </c:strCache>
            </c:strRef>
          </c:cat>
          <c:val>
            <c:numRef>
              <c:f>' Shri Arun Kumar V.'!$O$102:$O$106</c:f>
              <c:numCache>
                <c:formatCode>General</c:formatCode>
                <c:ptCount val="5"/>
                <c:pt idx="0">
                  <c:v>2</c:v>
                </c:pt>
                <c:pt idx="1">
                  <c:v>12</c:v>
                </c:pt>
                <c:pt idx="2">
                  <c:v>3</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Shri Arun Kumar V.'!$P$83</c:f>
              <c:strCache>
                <c:ptCount val="1"/>
                <c:pt idx="0">
                  <c:v>10. विषय अवधारणा पर शिक्षक का ज्ञान
Teacher's knowledge on subject concept?
</c:v>
                </c:pt>
              </c:strCache>
            </c:strRef>
          </c:tx>
          <c:explosion val="25"/>
          <c:dLbls>
            <c:showPercent val="1"/>
          </c:dLbls>
          <c:val>
            <c:numRef>
              <c:f>' Shri Arun Kumar V.'!$P$102:$P$106</c:f>
              <c:numCache>
                <c:formatCode>General</c:formatCode>
                <c:ptCount val="5"/>
                <c:pt idx="0">
                  <c:v>4</c:v>
                </c:pt>
                <c:pt idx="1">
                  <c:v>10</c:v>
                </c:pt>
                <c:pt idx="2">
                  <c:v>2</c:v>
                </c:pt>
                <c:pt idx="3">
                  <c:v>1</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Shri Arun Kumar V.'!$Q$83</c:f>
              <c:strCache>
                <c:ptCount val="1"/>
                <c:pt idx="0">
                  <c:v>11. अपने शिक्षक से संतुष्टि का स्तर बताइये
Indicate you level of satisfaction with your teacher.
</c:v>
                </c:pt>
              </c:strCache>
            </c:strRef>
          </c:tx>
          <c:explosion val="25"/>
          <c:dLbls>
            <c:showPercent val="1"/>
          </c:dLbls>
          <c:val>
            <c:numRef>
              <c:f>' Shri Arun Kumar V.'!$Q$102:$Q$106</c:f>
              <c:numCache>
                <c:formatCode>General</c:formatCode>
                <c:ptCount val="5"/>
                <c:pt idx="0">
                  <c:v>3</c:v>
                </c:pt>
                <c:pt idx="1">
                  <c:v>7</c:v>
                </c:pt>
                <c:pt idx="2">
                  <c:v>6</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33" l="0.70000000000000062" r="0.70000000000000062" t="0.75000000000000233" header="0.30000000000000032" footer="0.30000000000000032"/>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Shri Arun Kumar V.'!$G$83:$G$101</c:f>
              <c:strCache>
                <c:ptCount val="1"/>
                <c:pt idx="0">
                  <c:v>1. व्याख्यान से रूचि में वृद्धि हुई, आप इस बात से सहमत हैं?
Do you agree that lecture? Increased interest?
 Agree Agree Agree Agree Agree Agree Agree Agree Agree Agree Agree Agree Not Agree &amp; Not Disagree Agree Agree Agree Strongly Agree Agree</c:v>
                </c:pt>
              </c:strCache>
            </c:strRef>
          </c:tx>
          <c:explosion val="25"/>
          <c:dLbls>
            <c:showPercent val="1"/>
          </c:dLbls>
          <c:cat>
            <c:strRef>
              <c:f>' Shri Arun Kumar V.'!$F$102:$F$106</c:f>
              <c:strCache>
                <c:ptCount val="5"/>
                <c:pt idx="0">
                  <c:v>Strongly Agree</c:v>
                </c:pt>
                <c:pt idx="1">
                  <c:v>Agree</c:v>
                </c:pt>
                <c:pt idx="2">
                  <c:v>Not Agree &amp; Not Disagree</c:v>
                </c:pt>
                <c:pt idx="3">
                  <c:v>Disagree</c:v>
                </c:pt>
                <c:pt idx="4">
                  <c:v>Strongly Disagree</c:v>
                </c:pt>
              </c:strCache>
            </c:strRef>
          </c:cat>
          <c:val>
            <c:numRef>
              <c:f>' Shri Arun Kumar V.'!$G$102:$G$106</c:f>
              <c:numCache>
                <c:formatCode>General</c:formatCode>
                <c:ptCount val="5"/>
                <c:pt idx="0">
                  <c:v>1</c:v>
                </c:pt>
                <c:pt idx="1">
                  <c:v>16</c:v>
                </c:pt>
                <c:pt idx="2">
                  <c:v>1</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55" l="0.70000000000000062" r="0.70000000000000062" t="0.75000000000000255" header="0.30000000000000032" footer="0.30000000000000032"/>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Kamal Bodale'!$H$1:$H$8</c:f>
              <c:strCache>
                <c:ptCount val="1"/>
                <c:pt idx="0">
                  <c:v>2. शिक्षण जानकारी से परिपूर्ण था क्या आप इस बात से सहमत हैं?
The teaching was full of information. Do you agree with this?
 Agree Agree Agree Strongly Agree Agree Agree Agree</c:v>
                </c:pt>
              </c:strCache>
            </c:strRef>
          </c:tx>
          <c:explosion val="25"/>
          <c:dLbls>
            <c:showPercent val="1"/>
          </c:dLbls>
          <c:cat>
            <c:strRef>
              <c:f>'Shri Kamal Bodale'!$F$9:$F$13</c:f>
              <c:strCache>
                <c:ptCount val="5"/>
                <c:pt idx="0">
                  <c:v>Strongly Agree</c:v>
                </c:pt>
                <c:pt idx="1">
                  <c:v>Agree</c:v>
                </c:pt>
                <c:pt idx="2">
                  <c:v>Not Agree &amp; Not Disagree</c:v>
                </c:pt>
                <c:pt idx="3">
                  <c:v>Disagree</c:v>
                </c:pt>
                <c:pt idx="4">
                  <c:v>Strongly Disagree</c:v>
                </c:pt>
              </c:strCache>
            </c:strRef>
          </c:cat>
          <c:val>
            <c:numRef>
              <c:f>'Shri Kamal Bodale'!$H$9:$H$13</c:f>
              <c:numCache>
                <c:formatCode>General</c:formatCode>
                <c:ptCount val="5"/>
                <c:pt idx="0">
                  <c:v>1</c:v>
                </c:pt>
                <c:pt idx="1">
                  <c:v>6</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 l="0.70000000000000062" r="0.70000000000000062" t="0.750000000000001" header="0.30000000000000032" footer="0.30000000000000032"/>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Kamal Bodale'!$I$1:$I$8</c:f>
              <c:strCache>
                <c:ptCount val="1"/>
                <c:pt idx="0">
                  <c:v>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Agree Agree Agree Strongly Agree</c:v>
                </c:pt>
              </c:strCache>
            </c:strRef>
          </c:tx>
          <c:explosion val="25"/>
          <c:dLbls>
            <c:showPercent val="1"/>
          </c:dLbls>
          <c:cat>
            <c:strRef>
              <c:f>'Shri Kamal Bodale'!$F$9:$F$13</c:f>
              <c:strCache>
                <c:ptCount val="5"/>
                <c:pt idx="0">
                  <c:v>Strongly Agree</c:v>
                </c:pt>
                <c:pt idx="1">
                  <c:v>Agree</c:v>
                </c:pt>
                <c:pt idx="2">
                  <c:v>Not Agree &amp; Not Disagree</c:v>
                </c:pt>
                <c:pt idx="3">
                  <c:v>Disagree</c:v>
                </c:pt>
                <c:pt idx="4">
                  <c:v>Strongly Disagree</c:v>
                </c:pt>
              </c:strCache>
            </c:strRef>
          </c:cat>
          <c:val>
            <c:numRef>
              <c:f>'Shri Kamal Bodale'!$I$9:$I$13</c:f>
              <c:numCache>
                <c:formatCode>General</c:formatCode>
                <c:ptCount val="5"/>
                <c:pt idx="0">
                  <c:v>1</c:v>
                </c:pt>
                <c:pt idx="1">
                  <c:v>6</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44" l="0.70000000000000062" r="0.70000000000000062" t="0.75000000000000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Kavita Singh'!$N$2:$N$4</c:f>
              <c:strCache>
                <c:ptCount val="1"/>
                <c:pt idx="0">
                  <c:v>8. शिक्षक का सम्प्रेषण सुस्पष्ठ है ,क्या आप इस बात से सहमत हैं ?
Teacher's communication is clear. Do you agree with this ? 
 Agree Agree</c:v>
                </c:pt>
              </c:strCache>
            </c:strRef>
          </c:tx>
          <c:explosion val="25"/>
          <c:dLbls>
            <c:showPercent val="1"/>
          </c:dLbls>
          <c:val>
            <c:numRef>
              <c:f>' Dr. Kavita Singh'!$N$5:$N$9</c:f>
              <c:numCache>
                <c:formatCode>General</c:formatCode>
                <c:ptCount val="5"/>
                <c:pt idx="0">
                  <c:v>0</c:v>
                </c:pt>
                <c:pt idx="1">
                  <c:v>2</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511" l="0.70000000000000062" r="0.70000000000000062" t="0.75000000000000511" header="0.30000000000000032" footer="0.30000000000000032"/>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Kamal Bodale'!$J$1:$J$8</c:f>
              <c:strCache>
                <c:ptCount val="1"/>
                <c:pt idx="0">
                  <c:v>4. शिक्षक विद्यार्थियों के द्वारा पूछे गये प्रश्नो का समाधान करने हेतु तत्पर  रहते है क्या आप इस बात से सहमत हैं? 
 Teacher always ready to solve the questions asked by the students. Do you agree with this ? 
 Agree Agree Agree Strongly Agree Agree Agree </c:v>
                </c:pt>
              </c:strCache>
            </c:strRef>
          </c:tx>
          <c:explosion val="25"/>
          <c:dLbls>
            <c:showPercent val="1"/>
          </c:dLbls>
          <c:cat>
            <c:strRef>
              <c:f>'Shri Kamal Bodale'!$F$9:$F$13</c:f>
              <c:strCache>
                <c:ptCount val="5"/>
                <c:pt idx="0">
                  <c:v>Strongly Agree</c:v>
                </c:pt>
                <c:pt idx="1">
                  <c:v>Agree</c:v>
                </c:pt>
                <c:pt idx="2">
                  <c:v>Not Agree &amp; Not Disagree</c:v>
                </c:pt>
                <c:pt idx="3">
                  <c:v>Disagree</c:v>
                </c:pt>
                <c:pt idx="4">
                  <c:v>Strongly Disagree</c:v>
                </c:pt>
              </c:strCache>
            </c:strRef>
          </c:cat>
          <c:val>
            <c:numRef>
              <c:f>'Shri Kamal Bodale'!$J$9:$J$13</c:f>
              <c:numCache>
                <c:formatCode>General</c:formatCode>
                <c:ptCount val="5"/>
                <c:pt idx="0">
                  <c:v>1</c:v>
                </c:pt>
                <c:pt idx="1">
                  <c:v>6</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Kamal Bodale'!$K$1:$K$8</c:f>
              <c:strCache>
                <c:ptCount val="1"/>
                <c:pt idx="0">
                  <c:v>5. शिक्षक ने विषय के प्रति रूचि जागृत की , क्या आप इस बात से सहमत हैं?  
Do you agree that teacher aroused interest in the subject ?
 Agree Agree Agree Strongly Agree Agree Agree Agree</c:v>
                </c:pt>
              </c:strCache>
            </c:strRef>
          </c:tx>
          <c:explosion val="25"/>
          <c:dLbls>
            <c:showPercent val="1"/>
          </c:dLbls>
          <c:cat>
            <c:strRef>
              <c:f>'Shri Kamal Bodale'!$F$9:$F$13</c:f>
              <c:strCache>
                <c:ptCount val="5"/>
                <c:pt idx="0">
                  <c:v>Strongly Agree</c:v>
                </c:pt>
                <c:pt idx="1">
                  <c:v>Agree</c:v>
                </c:pt>
                <c:pt idx="2">
                  <c:v>Not Agree &amp; Not Disagree</c:v>
                </c:pt>
                <c:pt idx="3">
                  <c:v>Disagree</c:v>
                </c:pt>
                <c:pt idx="4">
                  <c:v>Strongly Disagree</c:v>
                </c:pt>
              </c:strCache>
            </c:strRef>
          </c:cat>
          <c:val>
            <c:numRef>
              <c:f>'Shri Kamal Bodale'!$K$9:$K$13</c:f>
              <c:numCache>
                <c:formatCode>General</c:formatCode>
                <c:ptCount val="5"/>
                <c:pt idx="0">
                  <c:v>1</c:v>
                </c:pt>
                <c:pt idx="1">
                  <c:v>6</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Kamal Bodale'!$L$1:$L$8</c:f>
              <c:strCache>
                <c:ptCount val="1"/>
                <c:pt idx="0">
                  <c:v>6.  समय पर पाठ्यक्रम पूर्ण हुआ, क्या आप इस बात से सहमत हैं? 
Do you agree that the syllabus was completed on time  ?
 Agree Disagree Agree Strongly Agree Agree Agree Agree</c:v>
                </c:pt>
              </c:strCache>
            </c:strRef>
          </c:tx>
          <c:explosion val="25"/>
          <c:dLbls>
            <c:showPercent val="1"/>
          </c:dLbls>
          <c:cat>
            <c:strRef>
              <c:f>'Shri Kamal Bodale'!$F$9:$F$13</c:f>
              <c:strCache>
                <c:ptCount val="5"/>
                <c:pt idx="0">
                  <c:v>Strongly Agree</c:v>
                </c:pt>
                <c:pt idx="1">
                  <c:v>Agree</c:v>
                </c:pt>
                <c:pt idx="2">
                  <c:v>Not Agree &amp; Not Disagree</c:v>
                </c:pt>
                <c:pt idx="3">
                  <c:v>Disagree</c:v>
                </c:pt>
                <c:pt idx="4">
                  <c:v>Strongly Disagree</c:v>
                </c:pt>
              </c:strCache>
            </c:strRef>
          </c:cat>
          <c:val>
            <c:numRef>
              <c:f>'Shri Kamal Bodale'!$L$9:$L$13</c:f>
              <c:numCache>
                <c:formatCode>General</c:formatCode>
                <c:ptCount val="5"/>
                <c:pt idx="0">
                  <c:v>1</c:v>
                </c:pt>
                <c:pt idx="1">
                  <c:v>5</c:v>
                </c:pt>
                <c:pt idx="2">
                  <c:v>0</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Kamal Bodale'!$M$1:$M$8</c:f>
              <c:strCache>
                <c:ptCount val="1"/>
                <c:pt idx="0">
                  <c:v>7. शिक्षक समयनिष्ट है एवं नियमित व्याख्यान देते है, क्या आप इस बात से सहमत हैं? 
The teachers are punctual and give regular lectures. Do you agree with this ?
 Agree Agree Agree Strongly Agree Agree Agree Agree</c:v>
                </c:pt>
              </c:strCache>
            </c:strRef>
          </c:tx>
          <c:explosion val="25"/>
          <c:dLbls>
            <c:showPercent val="1"/>
          </c:dLbls>
          <c:cat>
            <c:strRef>
              <c:f>'Shri Kamal Bodale'!$F$9:$F$13</c:f>
              <c:strCache>
                <c:ptCount val="5"/>
                <c:pt idx="0">
                  <c:v>Strongly Agree</c:v>
                </c:pt>
                <c:pt idx="1">
                  <c:v>Agree</c:v>
                </c:pt>
                <c:pt idx="2">
                  <c:v>Not Agree &amp; Not Disagree</c:v>
                </c:pt>
                <c:pt idx="3">
                  <c:v>Disagree</c:v>
                </c:pt>
                <c:pt idx="4">
                  <c:v>Strongly Disagree</c:v>
                </c:pt>
              </c:strCache>
            </c:strRef>
          </c:cat>
          <c:val>
            <c:numRef>
              <c:f>'Shri Kamal Bodale'!$M$9:$M$13</c:f>
              <c:numCache>
                <c:formatCode>General</c:formatCode>
                <c:ptCount val="5"/>
                <c:pt idx="0">
                  <c:v>1</c:v>
                </c:pt>
                <c:pt idx="1">
                  <c:v>6</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22" l="0.70000000000000062" r="0.70000000000000062" t="0.75000000000000122" header="0.30000000000000032" footer="0.30000000000000032"/>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Kamal Bodale'!$N$1:$N$8</c:f>
              <c:strCache>
                <c:ptCount val="1"/>
                <c:pt idx="0">
                  <c:v>8. शिक्षक का सम्प्रेषण सुस्पष्ठ है ,क्या आप इस बात से सहमत हैं ?
Teacher's communication is clear. Do you agree with this ? 
 Agree Agree Agree Strongly Agree Agree Agree Agree</c:v>
                </c:pt>
              </c:strCache>
            </c:strRef>
          </c:tx>
          <c:explosion val="25"/>
          <c:dLbls>
            <c:showPercent val="1"/>
          </c:dLbls>
          <c:cat>
            <c:strRef>
              <c:f>'Shri Kamal Bodale'!$F$9:$F$13</c:f>
              <c:strCache>
                <c:ptCount val="5"/>
                <c:pt idx="0">
                  <c:v>Strongly Agree</c:v>
                </c:pt>
                <c:pt idx="1">
                  <c:v>Agree</c:v>
                </c:pt>
                <c:pt idx="2">
                  <c:v>Not Agree &amp; Not Disagree</c:v>
                </c:pt>
                <c:pt idx="3">
                  <c:v>Disagree</c:v>
                </c:pt>
                <c:pt idx="4">
                  <c:v>Strongly Disagree</c:v>
                </c:pt>
              </c:strCache>
            </c:strRef>
          </c:cat>
          <c:val>
            <c:numRef>
              <c:f>'Shri Kamal Bodale'!$N$9:$N$13</c:f>
              <c:numCache>
                <c:formatCode>General</c:formatCode>
                <c:ptCount val="5"/>
                <c:pt idx="0">
                  <c:v>1</c:v>
                </c:pt>
                <c:pt idx="1">
                  <c:v>6</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Kamal Bodale'!$O$1:$O$8</c:f>
              <c:strCache>
                <c:ptCount val="1"/>
                <c:pt idx="0">
                  <c:v>9. शिक्षक ने शिक्षण के दौरान आधुनिक तकनीक पावर पॉइन्ट का प्रयोग किया, क्या आप इस बात से सहमत हैं? 
Teacher used modern technology power point during teaching. Do you agree with this ?
 Agree Disagree Agree Strongly Agree Agree Agree Agree</c:v>
                </c:pt>
              </c:strCache>
            </c:strRef>
          </c:tx>
          <c:explosion val="25"/>
          <c:dLbls>
            <c:showPercent val="1"/>
          </c:dLbls>
          <c:cat>
            <c:strRef>
              <c:f>'Shri Kamal Bodale'!$F$9:$F$13</c:f>
              <c:strCache>
                <c:ptCount val="5"/>
                <c:pt idx="0">
                  <c:v>Strongly Agree</c:v>
                </c:pt>
                <c:pt idx="1">
                  <c:v>Agree</c:v>
                </c:pt>
                <c:pt idx="2">
                  <c:v>Not Agree &amp; Not Disagree</c:v>
                </c:pt>
                <c:pt idx="3">
                  <c:v>Disagree</c:v>
                </c:pt>
                <c:pt idx="4">
                  <c:v>Strongly Disagree</c:v>
                </c:pt>
              </c:strCache>
            </c:strRef>
          </c:cat>
          <c:val>
            <c:numRef>
              <c:f>'Shri Kamal Bodale'!$O$9:$O$13</c:f>
              <c:numCache>
                <c:formatCode>General</c:formatCode>
                <c:ptCount val="5"/>
                <c:pt idx="0">
                  <c:v>1</c:v>
                </c:pt>
                <c:pt idx="1">
                  <c:v>5</c:v>
                </c:pt>
                <c:pt idx="2">
                  <c:v>0</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Kamal Bodale'!$P$1</c:f>
              <c:strCache>
                <c:ptCount val="1"/>
                <c:pt idx="0">
                  <c:v>10. विषय अवधारणा पर शिक्षक का ज्ञान
Teacher's knowledge on subject concept?
</c:v>
                </c:pt>
              </c:strCache>
            </c:strRef>
          </c:tx>
          <c:explosion val="25"/>
          <c:dLbls>
            <c:showPercent val="1"/>
          </c:dLbls>
          <c:val>
            <c:numRef>
              <c:f>'Shri Kamal Bodale'!$P$9:$P$13</c:f>
              <c:numCache>
                <c:formatCode>General</c:formatCode>
                <c:ptCount val="5"/>
                <c:pt idx="0">
                  <c:v>5</c:v>
                </c:pt>
                <c:pt idx="1">
                  <c:v>1</c:v>
                </c:pt>
                <c:pt idx="2">
                  <c:v>0</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Kamal Bodale'!$Q$1</c:f>
              <c:strCache>
                <c:ptCount val="1"/>
                <c:pt idx="0">
                  <c:v>11. अपने शिक्षक से संतुष्टि का स्तर बताइये
Indicate you level of satisfaction with your teacher.
</c:v>
                </c:pt>
              </c:strCache>
            </c:strRef>
          </c:tx>
          <c:explosion val="25"/>
          <c:dLbls>
            <c:showPercent val="1"/>
          </c:dLbls>
          <c:val>
            <c:numRef>
              <c:f>'Shri Kamal Bodale'!$Q$9:$Q$13</c:f>
              <c:numCache>
                <c:formatCode>General</c:formatCode>
                <c:ptCount val="5"/>
                <c:pt idx="0">
                  <c:v>1</c:v>
                </c:pt>
                <c:pt idx="1">
                  <c:v>5</c:v>
                </c:pt>
                <c:pt idx="2">
                  <c:v>0</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33" l="0.70000000000000062" r="0.70000000000000062" t="0.75000000000000233" header="0.30000000000000032" footer="0.30000000000000032"/>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Kamal Bodale'!$G$1:$G$8</c:f>
              <c:strCache>
                <c:ptCount val="1"/>
                <c:pt idx="0">
                  <c:v>1. व्याख्यान से रूचि में वृद्धि हुई, आप इस बात से सहमत हैं?
Do you agree that lecture? Increased interest?
 Agree Agree Agree Strongly Agree Agree Agree Agree</c:v>
                </c:pt>
              </c:strCache>
            </c:strRef>
          </c:tx>
          <c:explosion val="25"/>
          <c:dLbls>
            <c:showPercent val="1"/>
          </c:dLbls>
          <c:cat>
            <c:strRef>
              <c:f>'Shri Kamal Bodale'!$F$9:$F$13</c:f>
              <c:strCache>
                <c:ptCount val="5"/>
                <c:pt idx="0">
                  <c:v>Strongly Agree</c:v>
                </c:pt>
                <c:pt idx="1">
                  <c:v>Agree</c:v>
                </c:pt>
                <c:pt idx="2">
                  <c:v>Not Agree &amp; Not Disagree</c:v>
                </c:pt>
                <c:pt idx="3">
                  <c:v>Disagree</c:v>
                </c:pt>
                <c:pt idx="4">
                  <c:v>Strongly Disagree</c:v>
                </c:pt>
              </c:strCache>
            </c:strRef>
          </c:cat>
          <c:val>
            <c:numRef>
              <c:f>'Shri Kamal Bodale'!$G$9:$G$13</c:f>
              <c:numCache>
                <c:formatCode>General</c:formatCode>
                <c:ptCount val="5"/>
                <c:pt idx="0">
                  <c:v>1</c:v>
                </c:pt>
                <c:pt idx="1">
                  <c:v>6</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55" l="0.70000000000000062" r="0.70000000000000062" t="0.75000000000000255" header="0.30000000000000032" footer="0.30000000000000032"/>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'[1]Dr. Dharmendra Singh'!$F$1:$F$2</c:f>
              <c:strCache>
                <c:ptCount val="1"/>
                <c:pt idx="0">
                  <c:v>1. व्याख्यान से रूचि में वृद्धि हुई, आप इस बात से सहमत हैं?
Do you agree that lecture? Increased interest?
 Strongly Agree</c:v>
                </c:pt>
              </c:strCache>
            </c:strRef>
          </c:tx>
          <c:explosion val="25"/>
          <c:dLbls>
            <c:showPercent val="1"/>
          </c:dLbls>
          <c:cat>
            <c:strRef>
              <c:f>'[1]Dr. Dharmendra Singh'!$E$3:$E$7</c:f>
              <c:strCache>
                <c:ptCount val="5"/>
                <c:pt idx="0">
                  <c:v>Strongly Agree</c:v>
                </c:pt>
                <c:pt idx="1">
                  <c:v>Agree</c:v>
                </c:pt>
                <c:pt idx="2">
                  <c:v>Not Agree &amp; Not Disagree</c:v>
                </c:pt>
                <c:pt idx="3">
                  <c:v>Disagree</c:v>
                </c:pt>
                <c:pt idx="4">
                  <c:v>Strongly Disagree</c:v>
                </c:pt>
              </c:strCache>
            </c:strRef>
          </c:cat>
          <c:val>
            <c:numRef>
              <c:f>'[1]Dr. Dharmendra Singh'!$F$3:$F$7</c:f>
              <c:numCache>
                <c:formatCode>General</c:formatCode>
                <c:ptCount val="5"/>
                <c:pt idx="0">
                  <c:v>1</c:v>
                </c:pt>
                <c:pt idx="1">
                  <c:v>0</c:v>
                </c:pt>
                <c:pt idx="2">
                  <c:v>0</c:v>
                </c:pt>
                <c:pt idx="3">
                  <c:v>0</c:v>
                </c:pt>
                <c:pt idx="4">
                  <c:v>0</c:v>
                </c:pt>
              </c:numCache>
            </c:numRef>
          </c:val>
        </c:ser>
        <c:dLbls>
          <c:showPercent val="1"/>
        </c:dLbls>
      </c:pie3DChart>
    </c:plotArea>
    <c:legend>
      <c:legendPos val="r"/>
      <c:layout/>
    </c:legend>
    <c:plotVisOnly val="1"/>
  </c:chart>
  <c:printSettings>
    <c:headerFooter/>
    <c:pageMargins b="0.750000000000001" l="0.70000000000000062" r="0.70000000000000062" t="0.75000000000000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 Dr. Kavita Singh'!$O$2:$O$4</c:f>
              <c:strCache>
                <c:ptCount val="1"/>
                <c:pt idx="0">
                  <c:v>9. शिक्षक ने शिक्षण के दौरान आधुनिक तकनीक पावर पॉइन्ट का प्रयोग किया, क्या आप इस बात से सहमत हैं? 
Teacher used modern technology power point during teaching. Do you agree with this ?
 Not Agree &amp; Not Disagree Strongly Disagree</c:v>
                </c:pt>
              </c:strCache>
            </c:strRef>
          </c:tx>
          <c:explosion val="25"/>
          <c:dLbls>
            <c:showPercent val="1"/>
          </c:dLbls>
          <c:val>
            <c:numRef>
              <c:f>' Dr. Kavita Singh'!$O$5:$O$9</c:f>
              <c:numCache>
                <c:formatCode>General</c:formatCode>
                <c:ptCount val="5"/>
                <c:pt idx="0">
                  <c:v>0</c:v>
                </c:pt>
                <c:pt idx="1">
                  <c:v>0</c:v>
                </c:pt>
                <c:pt idx="2">
                  <c:v>1</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511" l="0.70000000000000062" r="0.70000000000000062" t="0.75000000000000511" header="0.30000000000000032" footer="0.30000000000000032"/>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Kamal Bodale'!$I$45:$I$47</c:f>
              <c:strCache>
                <c:ptCount val="1"/>
                <c:pt idx="0">
                  <c:v>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Strongly Disagree Agree</c:v>
                </c:pt>
              </c:strCache>
            </c:strRef>
          </c:tx>
          <c:explosion val="25"/>
          <c:dLbls>
            <c:showPercent val="1"/>
          </c:dLbls>
          <c:cat>
            <c:strRef>
              <c:f>'Shri Kamal Bodale'!$F$48:$F$52</c:f>
              <c:strCache>
                <c:ptCount val="5"/>
                <c:pt idx="0">
                  <c:v>Strongly Agree</c:v>
                </c:pt>
                <c:pt idx="1">
                  <c:v>Agree</c:v>
                </c:pt>
                <c:pt idx="2">
                  <c:v>Not Agree &amp; Not Disagree</c:v>
                </c:pt>
                <c:pt idx="3">
                  <c:v>Disagree</c:v>
                </c:pt>
                <c:pt idx="4">
                  <c:v>Strongly Disagree</c:v>
                </c:pt>
              </c:strCache>
            </c:strRef>
          </c:cat>
          <c:val>
            <c:numRef>
              <c:f>'Shri Kamal Bodale'!$I$48:$I$52</c:f>
              <c:numCache>
                <c:formatCode>General</c:formatCode>
                <c:ptCount val="5"/>
                <c:pt idx="0">
                  <c:v>0</c:v>
                </c:pt>
                <c:pt idx="1">
                  <c:v>1</c:v>
                </c:pt>
                <c:pt idx="2">
                  <c:v>0</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44" l="0.70000000000000062" r="0.70000000000000062" t="0.75000000000000144" header="0.30000000000000032" footer="0.30000000000000032"/>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Kamal Bodale'!$J$45:$J$47</c:f>
              <c:strCache>
                <c:ptCount val="1"/>
                <c:pt idx="0">
                  <c:v>4. शिक्षक विद्यार्थियों के द्वारा पूछे गये प्रश्नो का समाधान करने हेतु तत्पर  रहते है क्या आप इस बात से सहमत हैं? 
 Teacher always ready to solve the questions asked by the students. Do you agree with this ? 
 Agree Agree</c:v>
                </c:pt>
              </c:strCache>
            </c:strRef>
          </c:tx>
          <c:explosion val="25"/>
          <c:dLbls>
            <c:showPercent val="1"/>
          </c:dLbls>
          <c:cat>
            <c:strRef>
              <c:f>'Shri Kamal Bodale'!$F$48:$F$52</c:f>
              <c:strCache>
                <c:ptCount val="5"/>
                <c:pt idx="0">
                  <c:v>Strongly Agree</c:v>
                </c:pt>
                <c:pt idx="1">
                  <c:v>Agree</c:v>
                </c:pt>
                <c:pt idx="2">
                  <c:v>Not Agree &amp; Not Disagree</c:v>
                </c:pt>
                <c:pt idx="3">
                  <c:v>Disagree</c:v>
                </c:pt>
                <c:pt idx="4">
                  <c:v>Strongly Disagree</c:v>
                </c:pt>
              </c:strCache>
            </c:strRef>
          </c:cat>
          <c:val>
            <c:numRef>
              <c:f>'Shri Kamal Bodale'!$J$48:$J$52</c:f>
              <c:numCache>
                <c:formatCode>General</c:formatCode>
                <c:ptCount val="5"/>
                <c:pt idx="0">
                  <c:v>0</c:v>
                </c:pt>
                <c:pt idx="1">
                  <c:v>2</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Kamal Bodale'!$K$45:$K$47</c:f>
              <c:strCache>
                <c:ptCount val="1"/>
                <c:pt idx="0">
                  <c:v>5. शिक्षक ने विषय के प्रति रूचि जागृत की , क्या आप इस बात से सहमत हैं?  
Do you agree that teacher aroused interest in the subject ?
 Strongly Disagree Agree</c:v>
                </c:pt>
              </c:strCache>
            </c:strRef>
          </c:tx>
          <c:explosion val="25"/>
          <c:dLbls>
            <c:showPercent val="1"/>
          </c:dLbls>
          <c:cat>
            <c:strRef>
              <c:f>'Shri Kamal Bodale'!$F$48:$F$52</c:f>
              <c:strCache>
                <c:ptCount val="5"/>
                <c:pt idx="0">
                  <c:v>Strongly Agree</c:v>
                </c:pt>
                <c:pt idx="1">
                  <c:v>Agree</c:v>
                </c:pt>
                <c:pt idx="2">
                  <c:v>Not Agree &amp; Not Disagree</c:v>
                </c:pt>
                <c:pt idx="3">
                  <c:v>Disagree</c:v>
                </c:pt>
                <c:pt idx="4">
                  <c:v>Strongly Disagree</c:v>
                </c:pt>
              </c:strCache>
            </c:strRef>
          </c:cat>
          <c:val>
            <c:numRef>
              <c:f>'Shri Kamal Bodale'!$K$48:$K$52</c:f>
              <c:numCache>
                <c:formatCode>General</c:formatCode>
                <c:ptCount val="5"/>
                <c:pt idx="0">
                  <c:v>0</c:v>
                </c:pt>
                <c:pt idx="1">
                  <c:v>1</c:v>
                </c:pt>
                <c:pt idx="2">
                  <c:v>0</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Kamal Bodale'!$L$45:$L$47</c:f>
              <c:strCache>
                <c:ptCount val="1"/>
                <c:pt idx="0">
                  <c:v>6.  समय पर पाठ्यक्रम पूर्ण हुआ, क्या आप इस बात से सहमत हैं? 
Do you agree that the syllabus was completed on time  ?
 Agree Agree</c:v>
                </c:pt>
              </c:strCache>
            </c:strRef>
          </c:tx>
          <c:explosion val="25"/>
          <c:dLbls>
            <c:showPercent val="1"/>
          </c:dLbls>
          <c:cat>
            <c:strRef>
              <c:f>'Shri Kamal Bodale'!$F$48:$F$52</c:f>
              <c:strCache>
                <c:ptCount val="5"/>
                <c:pt idx="0">
                  <c:v>Strongly Agree</c:v>
                </c:pt>
                <c:pt idx="1">
                  <c:v>Agree</c:v>
                </c:pt>
                <c:pt idx="2">
                  <c:v>Not Agree &amp; Not Disagree</c:v>
                </c:pt>
                <c:pt idx="3">
                  <c:v>Disagree</c:v>
                </c:pt>
                <c:pt idx="4">
                  <c:v>Strongly Disagree</c:v>
                </c:pt>
              </c:strCache>
            </c:strRef>
          </c:cat>
          <c:val>
            <c:numRef>
              <c:f>'Shri Kamal Bodale'!$L$48:$L$52</c:f>
              <c:numCache>
                <c:formatCode>General</c:formatCode>
                <c:ptCount val="5"/>
                <c:pt idx="0">
                  <c:v>0</c:v>
                </c:pt>
                <c:pt idx="1">
                  <c:v>2</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Kamal Bodale'!$M$45:$M$47</c:f>
              <c:strCache>
                <c:ptCount val="1"/>
                <c:pt idx="0">
                  <c:v>7. शिक्षक समयनिष्ट है एवं नियमित व्याख्यान देते है, क्या आप इस बात से सहमत हैं? 
The teachers are punctual and give regular lectures. Do you agree with this ?
 Disagree Agree</c:v>
                </c:pt>
              </c:strCache>
            </c:strRef>
          </c:tx>
          <c:explosion val="25"/>
          <c:dLbls>
            <c:showPercent val="1"/>
          </c:dLbls>
          <c:cat>
            <c:strRef>
              <c:f>'Shri Kamal Bodale'!$F$48:$F$52</c:f>
              <c:strCache>
                <c:ptCount val="5"/>
                <c:pt idx="0">
                  <c:v>Strongly Agree</c:v>
                </c:pt>
                <c:pt idx="1">
                  <c:v>Agree</c:v>
                </c:pt>
                <c:pt idx="2">
                  <c:v>Not Agree &amp; Not Disagree</c:v>
                </c:pt>
                <c:pt idx="3">
                  <c:v>Disagree</c:v>
                </c:pt>
                <c:pt idx="4">
                  <c:v>Strongly Disagree</c:v>
                </c:pt>
              </c:strCache>
            </c:strRef>
          </c:cat>
          <c:val>
            <c:numRef>
              <c:f>'Shri Kamal Bodale'!$M$48:$M$52</c:f>
              <c:numCache>
                <c:formatCode>General</c:formatCode>
                <c:ptCount val="5"/>
                <c:pt idx="0">
                  <c:v>0</c:v>
                </c:pt>
                <c:pt idx="1">
                  <c:v>1</c:v>
                </c:pt>
                <c:pt idx="2">
                  <c:v>0</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22" l="0.70000000000000062" r="0.70000000000000062" t="0.75000000000000122" header="0.30000000000000032" footer="0.30000000000000032"/>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Kamal Bodale'!$N$45:$N$47</c:f>
              <c:strCache>
                <c:ptCount val="1"/>
                <c:pt idx="0">
                  <c:v>8. शिक्षक का सम्प्रेषण सुस्पष्ठ है ,क्या आप इस बात से सहमत हैं ?
Teacher's communication is clear. Do you agree with this ? 
 Strongly Disagree Agree</c:v>
                </c:pt>
              </c:strCache>
            </c:strRef>
          </c:tx>
          <c:explosion val="25"/>
          <c:dLbls>
            <c:showPercent val="1"/>
          </c:dLbls>
          <c:cat>
            <c:strRef>
              <c:f>'Shri Kamal Bodale'!$F$48:$F$52</c:f>
              <c:strCache>
                <c:ptCount val="5"/>
                <c:pt idx="0">
                  <c:v>Strongly Agree</c:v>
                </c:pt>
                <c:pt idx="1">
                  <c:v>Agree</c:v>
                </c:pt>
                <c:pt idx="2">
                  <c:v>Not Agree &amp; Not Disagree</c:v>
                </c:pt>
                <c:pt idx="3">
                  <c:v>Disagree</c:v>
                </c:pt>
                <c:pt idx="4">
                  <c:v>Strongly Disagree</c:v>
                </c:pt>
              </c:strCache>
            </c:strRef>
          </c:cat>
          <c:val>
            <c:numRef>
              <c:f>'Shri Kamal Bodale'!$N$48:$N$52</c:f>
              <c:numCache>
                <c:formatCode>General</c:formatCode>
                <c:ptCount val="5"/>
                <c:pt idx="0">
                  <c:v>0</c:v>
                </c:pt>
                <c:pt idx="1">
                  <c:v>1</c:v>
                </c:pt>
                <c:pt idx="2">
                  <c:v>0</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67" l="0.70000000000000062" r="0.70000000000000062" t="0.75000000000000167" header="0.30000000000000032" footer="0.30000000000000032"/>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Kamal Bodale'!$O$45:$O$47</c:f>
              <c:strCache>
                <c:ptCount val="1"/>
                <c:pt idx="0">
                  <c:v>9. शिक्षक ने शिक्षण के दौरान आधुनिक तकनीक पावर पॉइन्ट का प्रयोग किया, क्या आप इस बात से सहमत हैं? 
Teacher used modern technology power point during teaching. Do you agree with this ?
 Agree Agree</c:v>
                </c:pt>
              </c:strCache>
            </c:strRef>
          </c:tx>
          <c:explosion val="25"/>
          <c:dLbls>
            <c:showPercent val="1"/>
          </c:dLbls>
          <c:cat>
            <c:strRef>
              <c:f>'Shri Kamal Bodale'!$F$48:$F$52</c:f>
              <c:strCache>
                <c:ptCount val="5"/>
                <c:pt idx="0">
                  <c:v>Strongly Agree</c:v>
                </c:pt>
                <c:pt idx="1">
                  <c:v>Agree</c:v>
                </c:pt>
                <c:pt idx="2">
                  <c:v>Not Agree &amp; Not Disagree</c:v>
                </c:pt>
                <c:pt idx="3">
                  <c:v>Disagree</c:v>
                </c:pt>
                <c:pt idx="4">
                  <c:v>Strongly Disagree</c:v>
                </c:pt>
              </c:strCache>
            </c:strRef>
          </c:cat>
          <c:val>
            <c:numRef>
              <c:f>'Shri Kamal Bodale'!$O$48:$O$52</c:f>
              <c:numCache>
                <c:formatCode>General</c:formatCode>
                <c:ptCount val="5"/>
                <c:pt idx="0">
                  <c:v>0</c:v>
                </c:pt>
                <c:pt idx="1">
                  <c:v>2</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189" l="0.70000000000000062" r="0.70000000000000062" t="0.75000000000000189" header="0.30000000000000032" footer="0.30000000000000032"/>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Kamal Bodale'!$P$45</c:f>
              <c:strCache>
                <c:ptCount val="1"/>
                <c:pt idx="0">
                  <c:v>10. विषय अवधारणा पर शिक्षक का ज्ञान
Teacher's knowledge on subject concept?
</c:v>
                </c:pt>
              </c:strCache>
            </c:strRef>
          </c:tx>
          <c:explosion val="25"/>
          <c:dLbls>
            <c:showPercent val="1"/>
          </c:dLbls>
          <c:val>
            <c:numRef>
              <c:f>'Shri Kamal Bodale'!$P$48:$P$52</c:f>
              <c:numCache>
                <c:formatCode>General</c:formatCode>
                <c:ptCount val="5"/>
                <c:pt idx="0">
                  <c:v>0</c:v>
                </c:pt>
                <c:pt idx="1">
                  <c:v>1</c:v>
                </c:pt>
                <c:pt idx="2">
                  <c:v>1</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11" l="0.70000000000000062" r="0.70000000000000062" t="0.75000000000000211" header="0.30000000000000032" footer="0.30000000000000032"/>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Kamal Bodale'!$Q$45</c:f>
              <c:strCache>
                <c:ptCount val="1"/>
                <c:pt idx="0">
                  <c:v>11. अपने शिक्षक से संतुष्टि का स्तर बताइये
Indicate you level of satisfaction with your teacher.
</c:v>
                </c:pt>
              </c:strCache>
            </c:strRef>
          </c:tx>
          <c:explosion val="25"/>
          <c:dLbls>
            <c:showPercent val="1"/>
          </c:dLbls>
          <c:val>
            <c:numRef>
              <c:f>'Shri Kamal Bodale'!$Q$48:$Q$52</c:f>
              <c:numCache>
                <c:formatCode>General</c:formatCode>
                <c:ptCount val="5"/>
                <c:pt idx="0">
                  <c:v>1</c:v>
                </c:pt>
                <c:pt idx="1">
                  <c:v>0</c:v>
                </c:pt>
                <c:pt idx="2">
                  <c:v>1</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33" l="0.70000000000000062" r="0.70000000000000062" t="0.75000000000000233" header="0.30000000000000032" footer="0.30000000000000032"/>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'Shri Kamal Bodale'!$G$45:$G$47</c:f>
              <c:strCache>
                <c:ptCount val="1"/>
                <c:pt idx="0">
                  <c:v>1. व्याख्यान से रूचि में वृद्धि हुई, आप इस बात से सहमत हैं?
Do you agree that lecture? Increased interest?
 Strongly Disagree Agree</c:v>
                </c:pt>
              </c:strCache>
            </c:strRef>
          </c:tx>
          <c:explosion val="25"/>
          <c:dLbls>
            <c:showPercent val="1"/>
          </c:dLbls>
          <c:cat>
            <c:strRef>
              <c:f>'Shri Kamal Bodale'!$F$48:$F$52</c:f>
              <c:strCache>
                <c:ptCount val="5"/>
                <c:pt idx="0">
                  <c:v>Strongly Agree</c:v>
                </c:pt>
                <c:pt idx="1">
                  <c:v>Agree</c:v>
                </c:pt>
                <c:pt idx="2">
                  <c:v>Not Agree &amp; Not Disagree</c:v>
                </c:pt>
                <c:pt idx="3">
                  <c:v>Disagree</c:v>
                </c:pt>
                <c:pt idx="4">
                  <c:v>Strongly Disagree</c:v>
                </c:pt>
              </c:strCache>
            </c:strRef>
          </c:cat>
          <c:val>
            <c:numRef>
              <c:f>'Shri Kamal Bodale'!$G$48:$G$52</c:f>
              <c:numCache>
                <c:formatCode>General</c:formatCode>
                <c:ptCount val="5"/>
                <c:pt idx="0">
                  <c:v>0</c:v>
                </c:pt>
                <c:pt idx="1">
                  <c:v>1</c:v>
                </c:pt>
                <c:pt idx="2">
                  <c:v>0</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255" l="0.70000000000000062" r="0.70000000000000062" t="0.750000000000002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drawing10.xml.rels><?xml version="1.0" encoding="UTF-8" standalone="yes"?>
<Relationships xmlns="http://schemas.openxmlformats.org/package/2006/relationships"><Relationship Id="rId8" Type="http://schemas.openxmlformats.org/officeDocument/2006/relationships/chart" Target="../charts/chart250.xml"/><Relationship Id="rId13" Type="http://schemas.openxmlformats.org/officeDocument/2006/relationships/chart" Target="../charts/chart255.xml"/><Relationship Id="rId18" Type="http://schemas.openxmlformats.org/officeDocument/2006/relationships/chart" Target="../charts/chart260.xml"/><Relationship Id="rId26" Type="http://schemas.openxmlformats.org/officeDocument/2006/relationships/chart" Target="../charts/chart268.xml"/><Relationship Id="rId3" Type="http://schemas.openxmlformats.org/officeDocument/2006/relationships/chart" Target="../charts/chart245.xml"/><Relationship Id="rId21" Type="http://schemas.openxmlformats.org/officeDocument/2006/relationships/chart" Target="../charts/chart263.xml"/><Relationship Id="rId7" Type="http://schemas.openxmlformats.org/officeDocument/2006/relationships/chart" Target="../charts/chart249.xml"/><Relationship Id="rId12" Type="http://schemas.openxmlformats.org/officeDocument/2006/relationships/chart" Target="../charts/chart254.xml"/><Relationship Id="rId17" Type="http://schemas.openxmlformats.org/officeDocument/2006/relationships/chart" Target="../charts/chart259.xml"/><Relationship Id="rId25" Type="http://schemas.openxmlformats.org/officeDocument/2006/relationships/chart" Target="../charts/chart267.xml"/><Relationship Id="rId33" Type="http://schemas.openxmlformats.org/officeDocument/2006/relationships/chart" Target="../charts/chart275.xml"/><Relationship Id="rId2" Type="http://schemas.openxmlformats.org/officeDocument/2006/relationships/chart" Target="../charts/chart244.xml"/><Relationship Id="rId16" Type="http://schemas.openxmlformats.org/officeDocument/2006/relationships/chart" Target="../charts/chart258.xml"/><Relationship Id="rId20" Type="http://schemas.openxmlformats.org/officeDocument/2006/relationships/chart" Target="../charts/chart262.xml"/><Relationship Id="rId29" Type="http://schemas.openxmlformats.org/officeDocument/2006/relationships/chart" Target="../charts/chart271.xml"/><Relationship Id="rId1" Type="http://schemas.openxmlformats.org/officeDocument/2006/relationships/chart" Target="../charts/chart243.xml"/><Relationship Id="rId6" Type="http://schemas.openxmlformats.org/officeDocument/2006/relationships/chart" Target="../charts/chart248.xml"/><Relationship Id="rId11" Type="http://schemas.openxmlformats.org/officeDocument/2006/relationships/chart" Target="../charts/chart253.xml"/><Relationship Id="rId24" Type="http://schemas.openxmlformats.org/officeDocument/2006/relationships/chart" Target="../charts/chart266.xml"/><Relationship Id="rId32" Type="http://schemas.openxmlformats.org/officeDocument/2006/relationships/chart" Target="../charts/chart274.xml"/><Relationship Id="rId5" Type="http://schemas.openxmlformats.org/officeDocument/2006/relationships/chart" Target="../charts/chart247.xml"/><Relationship Id="rId15" Type="http://schemas.openxmlformats.org/officeDocument/2006/relationships/chart" Target="../charts/chart257.xml"/><Relationship Id="rId23" Type="http://schemas.openxmlformats.org/officeDocument/2006/relationships/chart" Target="../charts/chart265.xml"/><Relationship Id="rId28" Type="http://schemas.openxmlformats.org/officeDocument/2006/relationships/chart" Target="../charts/chart270.xml"/><Relationship Id="rId10" Type="http://schemas.openxmlformats.org/officeDocument/2006/relationships/chart" Target="../charts/chart252.xml"/><Relationship Id="rId19" Type="http://schemas.openxmlformats.org/officeDocument/2006/relationships/chart" Target="../charts/chart261.xml"/><Relationship Id="rId31" Type="http://schemas.openxmlformats.org/officeDocument/2006/relationships/chart" Target="../charts/chart273.xml"/><Relationship Id="rId4" Type="http://schemas.openxmlformats.org/officeDocument/2006/relationships/chart" Target="../charts/chart246.xml"/><Relationship Id="rId9" Type="http://schemas.openxmlformats.org/officeDocument/2006/relationships/chart" Target="../charts/chart251.xml"/><Relationship Id="rId14" Type="http://schemas.openxmlformats.org/officeDocument/2006/relationships/chart" Target="../charts/chart256.xml"/><Relationship Id="rId22" Type="http://schemas.openxmlformats.org/officeDocument/2006/relationships/chart" Target="../charts/chart264.xml"/><Relationship Id="rId27" Type="http://schemas.openxmlformats.org/officeDocument/2006/relationships/chart" Target="../charts/chart269.xml"/><Relationship Id="rId30" Type="http://schemas.openxmlformats.org/officeDocument/2006/relationships/chart" Target="../charts/chart272.xml"/></Relationships>
</file>

<file path=xl/drawings/_rels/drawing11.xml.rels><?xml version="1.0" encoding="UTF-8" standalone="yes"?>
<Relationships xmlns="http://schemas.openxmlformats.org/package/2006/relationships"><Relationship Id="rId8" Type="http://schemas.openxmlformats.org/officeDocument/2006/relationships/chart" Target="../charts/chart283.xml"/><Relationship Id="rId13" Type="http://schemas.openxmlformats.org/officeDocument/2006/relationships/chart" Target="../charts/chart288.xml"/><Relationship Id="rId18" Type="http://schemas.openxmlformats.org/officeDocument/2006/relationships/chart" Target="../charts/chart293.xml"/><Relationship Id="rId26" Type="http://schemas.openxmlformats.org/officeDocument/2006/relationships/chart" Target="../charts/chart301.xml"/><Relationship Id="rId3" Type="http://schemas.openxmlformats.org/officeDocument/2006/relationships/chart" Target="../charts/chart278.xml"/><Relationship Id="rId21" Type="http://schemas.openxmlformats.org/officeDocument/2006/relationships/chart" Target="../charts/chart296.xml"/><Relationship Id="rId7" Type="http://schemas.openxmlformats.org/officeDocument/2006/relationships/chart" Target="../charts/chart282.xml"/><Relationship Id="rId12" Type="http://schemas.openxmlformats.org/officeDocument/2006/relationships/chart" Target="../charts/chart287.xml"/><Relationship Id="rId17" Type="http://schemas.openxmlformats.org/officeDocument/2006/relationships/chart" Target="../charts/chart292.xml"/><Relationship Id="rId25" Type="http://schemas.openxmlformats.org/officeDocument/2006/relationships/chart" Target="../charts/chart300.xml"/><Relationship Id="rId33" Type="http://schemas.openxmlformats.org/officeDocument/2006/relationships/chart" Target="../charts/chart308.xml"/><Relationship Id="rId2" Type="http://schemas.openxmlformats.org/officeDocument/2006/relationships/chart" Target="../charts/chart277.xml"/><Relationship Id="rId16" Type="http://schemas.openxmlformats.org/officeDocument/2006/relationships/chart" Target="../charts/chart291.xml"/><Relationship Id="rId20" Type="http://schemas.openxmlformats.org/officeDocument/2006/relationships/chart" Target="../charts/chart295.xml"/><Relationship Id="rId29" Type="http://schemas.openxmlformats.org/officeDocument/2006/relationships/chart" Target="../charts/chart304.xml"/><Relationship Id="rId1" Type="http://schemas.openxmlformats.org/officeDocument/2006/relationships/chart" Target="../charts/chart276.xml"/><Relationship Id="rId6" Type="http://schemas.openxmlformats.org/officeDocument/2006/relationships/chart" Target="../charts/chart281.xml"/><Relationship Id="rId11" Type="http://schemas.openxmlformats.org/officeDocument/2006/relationships/chart" Target="../charts/chart286.xml"/><Relationship Id="rId24" Type="http://schemas.openxmlformats.org/officeDocument/2006/relationships/chart" Target="../charts/chart299.xml"/><Relationship Id="rId32" Type="http://schemas.openxmlformats.org/officeDocument/2006/relationships/chart" Target="../charts/chart307.xml"/><Relationship Id="rId5" Type="http://schemas.openxmlformats.org/officeDocument/2006/relationships/chart" Target="../charts/chart280.xml"/><Relationship Id="rId15" Type="http://schemas.openxmlformats.org/officeDocument/2006/relationships/chart" Target="../charts/chart290.xml"/><Relationship Id="rId23" Type="http://schemas.openxmlformats.org/officeDocument/2006/relationships/chart" Target="../charts/chart298.xml"/><Relationship Id="rId28" Type="http://schemas.openxmlformats.org/officeDocument/2006/relationships/chart" Target="../charts/chart303.xml"/><Relationship Id="rId10" Type="http://schemas.openxmlformats.org/officeDocument/2006/relationships/chart" Target="../charts/chart285.xml"/><Relationship Id="rId19" Type="http://schemas.openxmlformats.org/officeDocument/2006/relationships/chart" Target="../charts/chart294.xml"/><Relationship Id="rId31" Type="http://schemas.openxmlformats.org/officeDocument/2006/relationships/chart" Target="../charts/chart306.xml"/><Relationship Id="rId4" Type="http://schemas.openxmlformats.org/officeDocument/2006/relationships/chart" Target="../charts/chart279.xml"/><Relationship Id="rId9" Type="http://schemas.openxmlformats.org/officeDocument/2006/relationships/chart" Target="../charts/chart284.xml"/><Relationship Id="rId14" Type="http://schemas.openxmlformats.org/officeDocument/2006/relationships/chart" Target="../charts/chart289.xml"/><Relationship Id="rId22" Type="http://schemas.openxmlformats.org/officeDocument/2006/relationships/chart" Target="../charts/chart297.xml"/><Relationship Id="rId27" Type="http://schemas.openxmlformats.org/officeDocument/2006/relationships/chart" Target="../charts/chart302.xml"/><Relationship Id="rId30" Type="http://schemas.openxmlformats.org/officeDocument/2006/relationships/chart" Target="../charts/chart305.xml"/></Relationships>
</file>

<file path=xl/drawings/_rels/drawing2.xml.rels><?xml version="1.0" encoding="UTF-8" standalone="yes"?>
<Relationships xmlns="http://schemas.openxmlformats.org/package/2006/relationships"><Relationship Id="rId8" Type="http://schemas.openxmlformats.org/officeDocument/2006/relationships/chart" Target="../charts/chart30.xml"/><Relationship Id="rId3" Type="http://schemas.openxmlformats.org/officeDocument/2006/relationships/chart" Target="../charts/chart25.xml"/><Relationship Id="rId7" Type="http://schemas.openxmlformats.org/officeDocument/2006/relationships/chart" Target="../charts/chart29.xml"/><Relationship Id="rId2" Type="http://schemas.openxmlformats.org/officeDocument/2006/relationships/chart" Target="../charts/chart24.xml"/><Relationship Id="rId1" Type="http://schemas.openxmlformats.org/officeDocument/2006/relationships/chart" Target="../charts/chart23.xml"/><Relationship Id="rId6" Type="http://schemas.openxmlformats.org/officeDocument/2006/relationships/chart" Target="../charts/chart28.xml"/><Relationship Id="rId11" Type="http://schemas.openxmlformats.org/officeDocument/2006/relationships/chart" Target="../charts/chart33.xml"/><Relationship Id="rId5" Type="http://schemas.openxmlformats.org/officeDocument/2006/relationships/chart" Target="../charts/chart27.xml"/><Relationship Id="rId10" Type="http://schemas.openxmlformats.org/officeDocument/2006/relationships/chart" Target="../charts/chart32.xml"/><Relationship Id="rId4" Type="http://schemas.openxmlformats.org/officeDocument/2006/relationships/chart" Target="../charts/chart26.xml"/><Relationship Id="rId9" Type="http://schemas.openxmlformats.org/officeDocument/2006/relationships/chart" Target="../charts/chart3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41.xml"/><Relationship Id="rId3" Type="http://schemas.openxmlformats.org/officeDocument/2006/relationships/chart" Target="../charts/chart36.xml"/><Relationship Id="rId7" Type="http://schemas.openxmlformats.org/officeDocument/2006/relationships/chart" Target="../charts/chart40.xml"/><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11" Type="http://schemas.openxmlformats.org/officeDocument/2006/relationships/chart" Target="../charts/chart44.xml"/><Relationship Id="rId5" Type="http://schemas.openxmlformats.org/officeDocument/2006/relationships/chart" Target="../charts/chart38.xml"/><Relationship Id="rId10" Type="http://schemas.openxmlformats.org/officeDocument/2006/relationships/chart" Target="../charts/chart43.xml"/><Relationship Id="rId4" Type="http://schemas.openxmlformats.org/officeDocument/2006/relationships/chart" Target="../charts/chart37.xml"/><Relationship Id="rId9" Type="http://schemas.openxmlformats.org/officeDocument/2006/relationships/chart" Target="../charts/chart42.xml"/></Relationships>
</file>

<file path=xl/drawings/_rels/drawing4.xml.rels><?xml version="1.0" encoding="UTF-8" standalone="yes"?>
<Relationships xmlns="http://schemas.openxmlformats.org/package/2006/relationships"><Relationship Id="rId8" Type="http://schemas.openxmlformats.org/officeDocument/2006/relationships/chart" Target="../charts/chart52.xml"/><Relationship Id="rId13" Type="http://schemas.openxmlformats.org/officeDocument/2006/relationships/chart" Target="../charts/chart57.xml"/><Relationship Id="rId18" Type="http://schemas.openxmlformats.org/officeDocument/2006/relationships/chart" Target="../charts/chart62.xml"/><Relationship Id="rId26" Type="http://schemas.openxmlformats.org/officeDocument/2006/relationships/chart" Target="../charts/chart70.xml"/><Relationship Id="rId3" Type="http://schemas.openxmlformats.org/officeDocument/2006/relationships/chart" Target="../charts/chart47.xml"/><Relationship Id="rId21" Type="http://schemas.openxmlformats.org/officeDocument/2006/relationships/chart" Target="../charts/chart65.xml"/><Relationship Id="rId7" Type="http://schemas.openxmlformats.org/officeDocument/2006/relationships/chart" Target="../charts/chart51.xml"/><Relationship Id="rId12" Type="http://schemas.openxmlformats.org/officeDocument/2006/relationships/chart" Target="../charts/chart56.xml"/><Relationship Id="rId17" Type="http://schemas.openxmlformats.org/officeDocument/2006/relationships/chart" Target="../charts/chart61.xml"/><Relationship Id="rId25" Type="http://schemas.openxmlformats.org/officeDocument/2006/relationships/chart" Target="../charts/chart69.xml"/><Relationship Id="rId33" Type="http://schemas.openxmlformats.org/officeDocument/2006/relationships/chart" Target="../charts/chart77.xml"/><Relationship Id="rId2" Type="http://schemas.openxmlformats.org/officeDocument/2006/relationships/chart" Target="../charts/chart46.xml"/><Relationship Id="rId16" Type="http://schemas.openxmlformats.org/officeDocument/2006/relationships/chart" Target="../charts/chart60.xml"/><Relationship Id="rId20" Type="http://schemas.openxmlformats.org/officeDocument/2006/relationships/chart" Target="../charts/chart64.xml"/><Relationship Id="rId29" Type="http://schemas.openxmlformats.org/officeDocument/2006/relationships/chart" Target="../charts/chart73.xml"/><Relationship Id="rId1" Type="http://schemas.openxmlformats.org/officeDocument/2006/relationships/chart" Target="../charts/chart45.xml"/><Relationship Id="rId6" Type="http://schemas.openxmlformats.org/officeDocument/2006/relationships/chart" Target="../charts/chart50.xml"/><Relationship Id="rId11" Type="http://schemas.openxmlformats.org/officeDocument/2006/relationships/chart" Target="../charts/chart55.xml"/><Relationship Id="rId24" Type="http://schemas.openxmlformats.org/officeDocument/2006/relationships/chart" Target="../charts/chart68.xml"/><Relationship Id="rId32" Type="http://schemas.openxmlformats.org/officeDocument/2006/relationships/chart" Target="../charts/chart76.xml"/><Relationship Id="rId5" Type="http://schemas.openxmlformats.org/officeDocument/2006/relationships/chart" Target="../charts/chart49.xml"/><Relationship Id="rId15" Type="http://schemas.openxmlformats.org/officeDocument/2006/relationships/chart" Target="../charts/chart59.xml"/><Relationship Id="rId23" Type="http://schemas.openxmlformats.org/officeDocument/2006/relationships/chart" Target="../charts/chart67.xml"/><Relationship Id="rId28" Type="http://schemas.openxmlformats.org/officeDocument/2006/relationships/chart" Target="../charts/chart72.xml"/><Relationship Id="rId10" Type="http://schemas.openxmlformats.org/officeDocument/2006/relationships/chart" Target="../charts/chart54.xml"/><Relationship Id="rId19" Type="http://schemas.openxmlformats.org/officeDocument/2006/relationships/chart" Target="../charts/chart63.xml"/><Relationship Id="rId31" Type="http://schemas.openxmlformats.org/officeDocument/2006/relationships/chart" Target="../charts/chart75.xml"/><Relationship Id="rId4" Type="http://schemas.openxmlformats.org/officeDocument/2006/relationships/chart" Target="../charts/chart48.xml"/><Relationship Id="rId9" Type="http://schemas.openxmlformats.org/officeDocument/2006/relationships/chart" Target="../charts/chart53.xml"/><Relationship Id="rId14" Type="http://schemas.openxmlformats.org/officeDocument/2006/relationships/chart" Target="../charts/chart58.xml"/><Relationship Id="rId22" Type="http://schemas.openxmlformats.org/officeDocument/2006/relationships/chart" Target="../charts/chart66.xml"/><Relationship Id="rId27" Type="http://schemas.openxmlformats.org/officeDocument/2006/relationships/chart" Target="../charts/chart71.xml"/><Relationship Id="rId30" Type="http://schemas.openxmlformats.org/officeDocument/2006/relationships/chart" Target="../charts/chart7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85.xml"/><Relationship Id="rId13" Type="http://schemas.openxmlformats.org/officeDocument/2006/relationships/chart" Target="../charts/chart90.xml"/><Relationship Id="rId18" Type="http://schemas.openxmlformats.org/officeDocument/2006/relationships/chart" Target="../charts/chart95.xml"/><Relationship Id="rId26" Type="http://schemas.openxmlformats.org/officeDocument/2006/relationships/chart" Target="../charts/chart103.xml"/><Relationship Id="rId3" Type="http://schemas.openxmlformats.org/officeDocument/2006/relationships/chart" Target="../charts/chart80.xml"/><Relationship Id="rId21" Type="http://schemas.openxmlformats.org/officeDocument/2006/relationships/chart" Target="../charts/chart98.xml"/><Relationship Id="rId7" Type="http://schemas.openxmlformats.org/officeDocument/2006/relationships/chart" Target="../charts/chart84.xml"/><Relationship Id="rId12" Type="http://schemas.openxmlformats.org/officeDocument/2006/relationships/chart" Target="../charts/chart89.xml"/><Relationship Id="rId17" Type="http://schemas.openxmlformats.org/officeDocument/2006/relationships/chart" Target="../charts/chart94.xml"/><Relationship Id="rId25" Type="http://schemas.openxmlformats.org/officeDocument/2006/relationships/chart" Target="../charts/chart102.xml"/><Relationship Id="rId33" Type="http://schemas.openxmlformats.org/officeDocument/2006/relationships/chart" Target="../charts/chart110.xml"/><Relationship Id="rId2" Type="http://schemas.openxmlformats.org/officeDocument/2006/relationships/chart" Target="../charts/chart79.xml"/><Relationship Id="rId16" Type="http://schemas.openxmlformats.org/officeDocument/2006/relationships/chart" Target="../charts/chart93.xml"/><Relationship Id="rId20" Type="http://schemas.openxmlformats.org/officeDocument/2006/relationships/chart" Target="../charts/chart97.xml"/><Relationship Id="rId29" Type="http://schemas.openxmlformats.org/officeDocument/2006/relationships/chart" Target="../charts/chart106.xml"/><Relationship Id="rId1" Type="http://schemas.openxmlformats.org/officeDocument/2006/relationships/chart" Target="../charts/chart78.xml"/><Relationship Id="rId6" Type="http://schemas.openxmlformats.org/officeDocument/2006/relationships/chart" Target="../charts/chart83.xml"/><Relationship Id="rId11" Type="http://schemas.openxmlformats.org/officeDocument/2006/relationships/chart" Target="../charts/chart88.xml"/><Relationship Id="rId24" Type="http://schemas.openxmlformats.org/officeDocument/2006/relationships/chart" Target="../charts/chart101.xml"/><Relationship Id="rId32" Type="http://schemas.openxmlformats.org/officeDocument/2006/relationships/chart" Target="../charts/chart109.xml"/><Relationship Id="rId5" Type="http://schemas.openxmlformats.org/officeDocument/2006/relationships/chart" Target="../charts/chart82.xml"/><Relationship Id="rId15" Type="http://schemas.openxmlformats.org/officeDocument/2006/relationships/chart" Target="../charts/chart92.xml"/><Relationship Id="rId23" Type="http://schemas.openxmlformats.org/officeDocument/2006/relationships/chart" Target="../charts/chart100.xml"/><Relationship Id="rId28" Type="http://schemas.openxmlformats.org/officeDocument/2006/relationships/chart" Target="../charts/chart105.xml"/><Relationship Id="rId10" Type="http://schemas.openxmlformats.org/officeDocument/2006/relationships/chart" Target="../charts/chart87.xml"/><Relationship Id="rId19" Type="http://schemas.openxmlformats.org/officeDocument/2006/relationships/chart" Target="../charts/chart96.xml"/><Relationship Id="rId31" Type="http://schemas.openxmlformats.org/officeDocument/2006/relationships/chart" Target="../charts/chart108.xml"/><Relationship Id="rId4" Type="http://schemas.openxmlformats.org/officeDocument/2006/relationships/chart" Target="../charts/chart81.xml"/><Relationship Id="rId9" Type="http://schemas.openxmlformats.org/officeDocument/2006/relationships/chart" Target="../charts/chart86.xml"/><Relationship Id="rId14" Type="http://schemas.openxmlformats.org/officeDocument/2006/relationships/chart" Target="../charts/chart91.xml"/><Relationship Id="rId22" Type="http://schemas.openxmlformats.org/officeDocument/2006/relationships/chart" Target="../charts/chart99.xml"/><Relationship Id="rId27" Type="http://schemas.openxmlformats.org/officeDocument/2006/relationships/chart" Target="../charts/chart104.xml"/><Relationship Id="rId30" Type="http://schemas.openxmlformats.org/officeDocument/2006/relationships/chart" Target="../charts/chart107.xml"/></Relationships>
</file>

<file path=xl/drawings/_rels/drawing6.xml.rels><?xml version="1.0" encoding="UTF-8" standalone="yes"?>
<Relationships xmlns="http://schemas.openxmlformats.org/package/2006/relationships"><Relationship Id="rId8" Type="http://schemas.openxmlformats.org/officeDocument/2006/relationships/chart" Target="../charts/chart118.xml"/><Relationship Id="rId13" Type="http://schemas.openxmlformats.org/officeDocument/2006/relationships/chart" Target="../charts/chart123.xml"/><Relationship Id="rId18" Type="http://schemas.openxmlformats.org/officeDocument/2006/relationships/chart" Target="../charts/chart128.xml"/><Relationship Id="rId26" Type="http://schemas.openxmlformats.org/officeDocument/2006/relationships/chart" Target="../charts/chart136.xml"/><Relationship Id="rId3" Type="http://schemas.openxmlformats.org/officeDocument/2006/relationships/chart" Target="../charts/chart113.xml"/><Relationship Id="rId21" Type="http://schemas.openxmlformats.org/officeDocument/2006/relationships/chart" Target="../charts/chart131.xml"/><Relationship Id="rId7" Type="http://schemas.openxmlformats.org/officeDocument/2006/relationships/chart" Target="../charts/chart117.xml"/><Relationship Id="rId12" Type="http://schemas.openxmlformats.org/officeDocument/2006/relationships/chart" Target="../charts/chart122.xml"/><Relationship Id="rId17" Type="http://schemas.openxmlformats.org/officeDocument/2006/relationships/chart" Target="../charts/chart127.xml"/><Relationship Id="rId25" Type="http://schemas.openxmlformats.org/officeDocument/2006/relationships/chart" Target="../charts/chart135.xml"/><Relationship Id="rId33" Type="http://schemas.openxmlformats.org/officeDocument/2006/relationships/chart" Target="../charts/chart143.xml"/><Relationship Id="rId2" Type="http://schemas.openxmlformats.org/officeDocument/2006/relationships/chart" Target="../charts/chart112.xml"/><Relationship Id="rId16" Type="http://schemas.openxmlformats.org/officeDocument/2006/relationships/chart" Target="../charts/chart126.xml"/><Relationship Id="rId20" Type="http://schemas.openxmlformats.org/officeDocument/2006/relationships/chart" Target="../charts/chart130.xml"/><Relationship Id="rId29" Type="http://schemas.openxmlformats.org/officeDocument/2006/relationships/chart" Target="../charts/chart139.xml"/><Relationship Id="rId1" Type="http://schemas.openxmlformats.org/officeDocument/2006/relationships/chart" Target="../charts/chart111.xml"/><Relationship Id="rId6" Type="http://schemas.openxmlformats.org/officeDocument/2006/relationships/chart" Target="../charts/chart116.xml"/><Relationship Id="rId11" Type="http://schemas.openxmlformats.org/officeDocument/2006/relationships/chart" Target="../charts/chart121.xml"/><Relationship Id="rId24" Type="http://schemas.openxmlformats.org/officeDocument/2006/relationships/chart" Target="../charts/chart134.xml"/><Relationship Id="rId32" Type="http://schemas.openxmlformats.org/officeDocument/2006/relationships/chart" Target="../charts/chart142.xml"/><Relationship Id="rId5" Type="http://schemas.openxmlformats.org/officeDocument/2006/relationships/chart" Target="../charts/chart115.xml"/><Relationship Id="rId15" Type="http://schemas.openxmlformats.org/officeDocument/2006/relationships/chart" Target="../charts/chart125.xml"/><Relationship Id="rId23" Type="http://schemas.openxmlformats.org/officeDocument/2006/relationships/chart" Target="../charts/chart133.xml"/><Relationship Id="rId28" Type="http://schemas.openxmlformats.org/officeDocument/2006/relationships/chart" Target="../charts/chart138.xml"/><Relationship Id="rId10" Type="http://schemas.openxmlformats.org/officeDocument/2006/relationships/chart" Target="../charts/chart120.xml"/><Relationship Id="rId19" Type="http://schemas.openxmlformats.org/officeDocument/2006/relationships/chart" Target="../charts/chart129.xml"/><Relationship Id="rId31" Type="http://schemas.openxmlformats.org/officeDocument/2006/relationships/chart" Target="../charts/chart141.xml"/><Relationship Id="rId4" Type="http://schemas.openxmlformats.org/officeDocument/2006/relationships/chart" Target="../charts/chart114.xml"/><Relationship Id="rId9" Type="http://schemas.openxmlformats.org/officeDocument/2006/relationships/chart" Target="../charts/chart119.xml"/><Relationship Id="rId14" Type="http://schemas.openxmlformats.org/officeDocument/2006/relationships/chart" Target="../charts/chart124.xml"/><Relationship Id="rId22" Type="http://schemas.openxmlformats.org/officeDocument/2006/relationships/chart" Target="../charts/chart132.xml"/><Relationship Id="rId27" Type="http://schemas.openxmlformats.org/officeDocument/2006/relationships/chart" Target="../charts/chart137.xml"/><Relationship Id="rId30" Type="http://schemas.openxmlformats.org/officeDocument/2006/relationships/chart" Target="../charts/chart140.xml"/></Relationships>
</file>

<file path=xl/drawings/_rels/drawing7.xml.rels><?xml version="1.0" encoding="UTF-8" standalone="yes"?>
<Relationships xmlns="http://schemas.openxmlformats.org/package/2006/relationships"><Relationship Id="rId8" Type="http://schemas.openxmlformats.org/officeDocument/2006/relationships/chart" Target="../charts/chart151.xml"/><Relationship Id="rId13" Type="http://schemas.openxmlformats.org/officeDocument/2006/relationships/chart" Target="../charts/chart156.xml"/><Relationship Id="rId18" Type="http://schemas.openxmlformats.org/officeDocument/2006/relationships/chart" Target="../charts/chart161.xml"/><Relationship Id="rId26" Type="http://schemas.openxmlformats.org/officeDocument/2006/relationships/chart" Target="../charts/chart169.xml"/><Relationship Id="rId3" Type="http://schemas.openxmlformats.org/officeDocument/2006/relationships/chart" Target="../charts/chart146.xml"/><Relationship Id="rId21" Type="http://schemas.openxmlformats.org/officeDocument/2006/relationships/chart" Target="../charts/chart164.xml"/><Relationship Id="rId7" Type="http://schemas.openxmlformats.org/officeDocument/2006/relationships/chart" Target="../charts/chart150.xml"/><Relationship Id="rId12" Type="http://schemas.openxmlformats.org/officeDocument/2006/relationships/chart" Target="../charts/chart155.xml"/><Relationship Id="rId17" Type="http://schemas.openxmlformats.org/officeDocument/2006/relationships/chart" Target="../charts/chart160.xml"/><Relationship Id="rId25" Type="http://schemas.openxmlformats.org/officeDocument/2006/relationships/chart" Target="../charts/chart168.xml"/><Relationship Id="rId33" Type="http://schemas.openxmlformats.org/officeDocument/2006/relationships/chart" Target="../charts/chart176.xml"/><Relationship Id="rId2" Type="http://schemas.openxmlformats.org/officeDocument/2006/relationships/chart" Target="../charts/chart145.xml"/><Relationship Id="rId16" Type="http://schemas.openxmlformats.org/officeDocument/2006/relationships/chart" Target="../charts/chart159.xml"/><Relationship Id="rId20" Type="http://schemas.openxmlformats.org/officeDocument/2006/relationships/chart" Target="../charts/chart163.xml"/><Relationship Id="rId29" Type="http://schemas.openxmlformats.org/officeDocument/2006/relationships/chart" Target="../charts/chart172.xml"/><Relationship Id="rId1" Type="http://schemas.openxmlformats.org/officeDocument/2006/relationships/chart" Target="../charts/chart144.xml"/><Relationship Id="rId6" Type="http://schemas.openxmlformats.org/officeDocument/2006/relationships/chart" Target="../charts/chart149.xml"/><Relationship Id="rId11" Type="http://schemas.openxmlformats.org/officeDocument/2006/relationships/chart" Target="../charts/chart154.xml"/><Relationship Id="rId24" Type="http://schemas.openxmlformats.org/officeDocument/2006/relationships/chart" Target="../charts/chart167.xml"/><Relationship Id="rId32" Type="http://schemas.openxmlformats.org/officeDocument/2006/relationships/chart" Target="../charts/chart175.xml"/><Relationship Id="rId5" Type="http://schemas.openxmlformats.org/officeDocument/2006/relationships/chart" Target="../charts/chart148.xml"/><Relationship Id="rId15" Type="http://schemas.openxmlformats.org/officeDocument/2006/relationships/chart" Target="../charts/chart158.xml"/><Relationship Id="rId23" Type="http://schemas.openxmlformats.org/officeDocument/2006/relationships/chart" Target="../charts/chart166.xml"/><Relationship Id="rId28" Type="http://schemas.openxmlformats.org/officeDocument/2006/relationships/chart" Target="../charts/chart171.xml"/><Relationship Id="rId10" Type="http://schemas.openxmlformats.org/officeDocument/2006/relationships/chart" Target="../charts/chart153.xml"/><Relationship Id="rId19" Type="http://schemas.openxmlformats.org/officeDocument/2006/relationships/chart" Target="../charts/chart162.xml"/><Relationship Id="rId31" Type="http://schemas.openxmlformats.org/officeDocument/2006/relationships/chart" Target="../charts/chart174.xml"/><Relationship Id="rId4" Type="http://schemas.openxmlformats.org/officeDocument/2006/relationships/chart" Target="../charts/chart147.xml"/><Relationship Id="rId9" Type="http://schemas.openxmlformats.org/officeDocument/2006/relationships/chart" Target="../charts/chart152.xml"/><Relationship Id="rId14" Type="http://schemas.openxmlformats.org/officeDocument/2006/relationships/chart" Target="../charts/chart157.xml"/><Relationship Id="rId22" Type="http://schemas.openxmlformats.org/officeDocument/2006/relationships/chart" Target="../charts/chart165.xml"/><Relationship Id="rId27" Type="http://schemas.openxmlformats.org/officeDocument/2006/relationships/chart" Target="../charts/chart170.xml"/><Relationship Id="rId30" Type="http://schemas.openxmlformats.org/officeDocument/2006/relationships/chart" Target="../charts/chart173.xml"/></Relationships>
</file>

<file path=xl/drawings/_rels/drawing8.xml.rels><?xml version="1.0" encoding="UTF-8" standalone="yes"?>
<Relationships xmlns="http://schemas.openxmlformats.org/package/2006/relationships"><Relationship Id="rId8" Type="http://schemas.openxmlformats.org/officeDocument/2006/relationships/chart" Target="../charts/chart184.xml"/><Relationship Id="rId13" Type="http://schemas.openxmlformats.org/officeDocument/2006/relationships/chart" Target="../charts/chart189.xml"/><Relationship Id="rId18" Type="http://schemas.openxmlformats.org/officeDocument/2006/relationships/chart" Target="../charts/chart194.xml"/><Relationship Id="rId26" Type="http://schemas.openxmlformats.org/officeDocument/2006/relationships/chart" Target="../charts/chart202.xml"/><Relationship Id="rId3" Type="http://schemas.openxmlformats.org/officeDocument/2006/relationships/chart" Target="../charts/chart179.xml"/><Relationship Id="rId21" Type="http://schemas.openxmlformats.org/officeDocument/2006/relationships/chart" Target="../charts/chart197.xml"/><Relationship Id="rId7" Type="http://schemas.openxmlformats.org/officeDocument/2006/relationships/chart" Target="../charts/chart183.xml"/><Relationship Id="rId12" Type="http://schemas.openxmlformats.org/officeDocument/2006/relationships/chart" Target="../charts/chart188.xml"/><Relationship Id="rId17" Type="http://schemas.openxmlformats.org/officeDocument/2006/relationships/chart" Target="../charts/chart193.xml"/><Relationship Id="rId25" Type="http://schemas.openxmlformats.org/officeDocument/2006/relationships/chart" Target="../charts/chart201.xml"/><Relationship Id="rId33" Type="http://schemas.openxmlformats.org/officeDocument/2006/relationships/chart" Target="../charts/chart209.xml"/><Relationship Id="rId2" Type="http://schemas.openxmlformats.org/officeDocument/2006/relationships/chart" Target="../charts/chart178.xml"/><Relationship Id="rId16" Type="http://schemas.openxmlformats.org/officeDocument/2006/relationships/chart" Target="../charts/chart192.xml"/><Relationship Id="rId20" Type="http://schemas.openxmlformats.org/officeDocument/2006/relationships/chart" Target="../charts/chart196.xml"/><Relationship Id="rId29" Type="http://schemas.openxmlformats.org/officeDocument/2006/relationships/chart" Target="../charts/chart205.xml"/><Relationship Id="rId1" Type="http://schemas.openxmlformats.org/officeDocument/2006/relationships/chart" Target="../charts/chart177.xml"/><Relationship Id="rId6" Type="http://schemas.openxmlformats.org/officeDocument/2006/relationships/chart" Target="../charts/chart182.xml"/><Relationship Id="rId11" Type="http://schemas.openxmlformats.org/officeDocument/2006/relationships/chart" Target="../charts/chart187.xml"/><Relationship Id="rId24" Type="http://schemas.openxmlformats.org/officeDocument/2006/relationships/chart" Target="../charts/chart200.xml"/><Relationship Id="rId32" Type="http://schemas.openxmlformats.org/officeDocument/2006/relationships/chart" Target="../charts/chart208.xml"/><Relationship Id="rId5" Type="http://schemas.openxmlformats.org/officeDocument/2006/relationships/chart" Target="../charts/chart181.xml"/><Relationship Id="rId15" Type="http://schemas.openxmlformats.org/officeDocument/2006/relationships/chart" Target="../charts/chart191.xml"/><Relationship Id="rId23" Type="http://schemas.openxmlformats.org/officeDocument/2006/relationships/chart" Target="../charts/chart199.xml"/><Relationship Id="rId28" Type="http://schemas.openxmlformats.org/officeDocument/2006/relationships/chart" Target="../charts/chart204.xml"/><Relationship Id="rId10" Type="http://schemas.openxmlformats.org/officeDocument/2006/relationships/chart" Target="../charts/chart186.xml"/><Relationship Id="rId19" Type="http://schemas.openxmlformats.org/officeDocument/2006/relationships/chart" Target="../charts/chart195.xml"/><Relationship Id="rId31" Type="http://schemas.openxmlformats.org/officeDocument/2006/relationships/chart" Target="../charts/chart207.xml"/><Relationship Id="rId4" Type="http://schemas.openxmlformats.org/officeDocument/2006/relationships/chart" Target="../charts/chart180.xml"/><Relationship Id="rId9" Type="http://schemas.openxmlformats.org/officeDocument/2006/relationships/chart" Target="../charts/chart185.xml"/><Relationship Id="rId14" Type="http://schemas.openxmlformats.org/officeDocument/2006/relationships/chart" Target="../charts/chart190.xml"/><Relationship Id="rId22" Type="http://schemas.openxmlformats.org/officeDocument/2006/relationships/chart" Target="../charts/chart198.xml"/><Relationship Id="rId27" Type="http://schemas.openxmlformats.org/officeDocument/2006/relationships/chart" Target="../charts/chart203.xml"/><Relationship Id="rId30" Type="http://schemas.openxmlformats.org/officeDocument/2006/relationships/chart" Target="../charts/chart206.xml"/></Relationships>
</file>

<file path=xl/drawings/_rels/drawing9.xml.rels><?xml version="1.0" encoding="UTF-8" standalone="yes"?>
<Relationships xmlns="http://schemas.openxmlformats.org/package/2006/relationships"><Relationship Id="rId8" Type="http://schemas.openxmlformats.org/officeDocument/2006/relationships/chart" Target="../charts/chart217.xml"/><Relationship Id="rId13" Type="http://schemas.openxmlformats.org/officeDocument/2006/relationships/chart" Target="../charts/chart222.xml"/><Relationship Id="rId18" Type="http://schemas.openxmlformats.org/officeDocument/2006/relationships/chart" Target="../charts/chart227.xml"/><Relationship Id="rId26" Type="http://schemas.openxmlformats.org/officeDocument/2006/relationships/chart" Target="../charts/chart235.xml"/><Relationship Id="rId3" Type="http://schemas.openxmlformats.org/officeDocument/2006/relationships/chart" Target="../charts/chart212.xml"/><Relationship Id="rId21" Type="http://schemas.openxmlformats.org/officeDocument/2006/relationships/chart" Target="../charts/chart230.xml"/><Relationship Id="rId7" Type="http://schemas.openxmlformats.org/officeDocument/2006/relationships/chart" Target="../charts/chart216.xml"/><Relationship Id="rId12" Type="http://schemas.openxmlformats.org/officeDocument/2006/relationships/chart" Target="../charts/chart221.xml"/><Relationship Id="rId17" Type="http://schemas.openxmlformats.org/officeDocument/2006/relationships/chart" Target="../charts/chart226.xml"/><Relationship Id="rId25" Type="http://schemas.openxmlformats.org/officeDocument/2006/relationships/chart" Target="../charts/chart234.xml"/><Relationship Id="rId33" Type="http://schemas.openxmlformats.org/officeDocument/2006/relationships/chart" Target="../charts/chart242.xml"/><Relationship Id="rId2" Type="http://schemas.openxmlformats.org/officeDocument/2006/relationships/chart" Target="../charts/chart211.xml"/><Relationship Id="rId16" Type="http://schemas.openxmlformats.org/officeDocument/2006/relationships/chart" Target="../charts/chart225.xml"/><Relationship Id="rId20" Type="http://schemas.openxmlformats.org/officeDocument/2006/relationships/chart" Target="../charts/chart229.xml"/><Relationship Id="rId29" Type="http://schemas.openxmlformats.org/officeDocument/2006/relationships/chart" Target="../charts/chart238.xml"/><Relationship Id="rId1" Type="http://schemas.openxmlformats.org/officeDocument/2006/relationships/chart" Target="../charts/chart210.xml"/><Relationship Id="rId6" Type="http://schemas.openxmlformats.org/officeDocument/2006/relationships/chart" Target="../charts/chart215.xml"/><Relationship Id="rId11" Type="http://schemas.openxmlformats.org/officeDocument/2006/relationships/chart" Target="../charts/chart220.xml"/><Relationship Id="rId24" Type="http://schemas.openxmlformats.org/officeDocument/2006/relationships/chart" Target="../charts/chart233.xml"/><Relationship Id="rId32" Type="http://schemas.openxmlformats.org/officeDocument/2006/relationships/chart" Target="../charts/chart241.xml"/><Relationship Id="rId5" Type="http://schemas.openxmlformats.org/officeDocument/2006/relationships/chart" Target="../charts/chart214.xml"/><Relationship Id="rId15" Type="http://schemas.openxmlformats.org/officeDocument/2006/relationships/chart" Target="../charts/chart224.xml"/><Relationship Id="rId23" Type="http://schemas.openxmlformats.org/officeDocument/2006/relationships/chart" Target="../charts/chart232.xml"/><Relationship Id="rId28" Type="http://schemas.openxmlformats.org/officeDocument/2006/relationships/chart" Target="../charts/chart237.xml"/><Relationship Id="rId10" Type="http://schemas.openxmlformats.org/officeDocument/2006/relationships/chart" Target="../charts/chart219.xml"/><Relationship Id="rId19" Type="http://schemas.openxmlformats.org/officeDocument/2006/relationships/chart" Target="../charts/chart228.xml"/><Relationship Id="rId31" Type="http://schemas.openxmlformats.org/officeDocument/2006/relationships/chart" Target="../charts/chart240.xml"/><Relationship Id="rId4" Type="http://schemas.openxmlformats.org/officeDocument/2006/relationships/chart" Target="../charts/chart213.xml"/><Relationship Id="rId9" Type="http://schemas.openxmlformats.org/officeDocument/2006/relationships/chart" Target="../charts/chart218.xml"/><Relationship Id="rId14" Type="http://schemas.openxmlformats.org/officeDocument/2006/relationships/chart" Target="../charts/chart223.xml"/><Relationship Id="rId22" Type="http://schemas.openxmlformats.org/officeDocument/2006/relationships/chart" Target="../charts/chart231.xml"/><Relationship Id="rId27" Type="http://schemas.openxmlformats.org/officeDocument/2006/relationships/chart" Target="../charts/chart236.xml"/><Relationship Id="rId30" Type="http://schemas.openxmlformats.org/officeDocument/2006/relationships/chart" Target="../charts/chart239.xml"/></Relationships>
</file>

<file path=xl/drawings/drawing1.xml><?xml version="1.0" encoding="utf-8"?>
<xdr:wsDr xmlns:xdr="http://schemas.openxmlformats.org/drawingml/2006/spreadsheetDrawing" xmlns:a="http://schemas.openxmlformats.org/drawingml/2006/main">
  <xdr:twoCellAnchor>
    <xdr:from>
      <xdr:col>17</xdr:col>
      <xdr:colOff>212912</xdr:colOff>
      <xdr:row>0</xdr:row>
      <xdr:rowOff>0</xdr:rowOff>
    </xdr:from>
    <xdr:to>
      <xdr:col>22</xdr:col>
      <xdr:colOff>509069</xdr:colOff>
      <xdr:row>10</xdr:row>
      <xdr:rowOff>156883</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xdr:row>
      <xdr:rowOff>89648</xdr:rowOff>
    </xdr:from>
    <xdr:to>
      <xdr:col>5</xdr:col>
      <xdr:colOff>296157</xdr:colOff>
      <xdr:row>24</xdr:row>
      <xdr:rowOff>112060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313765</xdr:colOff>
      <xdr:row>11</xdr:row>
      <xdr:rowOff>89648</xdr:rowOff>
    </xdr:from>
    <xdr:to>
      <xdr:col>11</xdr:col>
      <xdr:colOff>4804</xdr:colOff>
      <xdr:row>24</xdr:row>
      <xdr:rowOff>112060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22412</xdr:colOff>
      <xdr:row>11</xdr:row>
      <xdr:rowOff>112060</xdr:rowOff>
    </xdr:from>
    <xdr:to>
      <xdr:col>16</xdr:col>
      <xdr:colOff>318569</xdr:colOff>
      <xdr:row>24</xdr:row>
      <xdr:rowOff>134472</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336177</xdr:colOff>
      <xdr:row>11</xdr:row>
      <xdr:rowOff>89648</xdr:rowOff>
    </xdr:from>
    <xdr:to>
      <xdr:col>22</xdr:col>
      <xdr:colOff>27216</xdr:colOff>
      <xdr:row>24</xdr:row>
      <xdr:rowOff>112060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22</xdr:col>
      <xdr:colOff>56030</xdr:colOff>
      <xdr:row>11</xdr:row>
      <xdr:rowOff>89648</xdr:rowOff>
    </xdr:from>
    <xdr:to>
      <xdr:col>27</xdr:col>
      <xdr:colOff>352187</xdr:colOff>
      <xdr:row>24</xdr:row>
      <xdr:rowOff>112060</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25</xdr:row>
      <xdr:rowOff>78442</xdr:rowOff>
    </xdr:from>
    <xdr:to>
      <xdr:col>5</xdr:col>
      <xdr:colOff>296157</xdr:colOff>
      <xdr:row>38</xdr:row>
      <xdr:rowOff>123265</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313765</xdr:colOff>
      <xdr:row>25</xdr:row>
      <xdr:rowOff>89648</xdr:rowOff>
    </xdr:from>
    <xdr:to>
      <xdr:col>11</xdr:col>
      <xdr:colOff>4804</xdr:colOff>
      <xdr:row>38</xdr:row>
      <xdr:rowOff>112060</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22412</xdr:colOff>
      <xdr:row>25</xdr:row>
      <xdr:rowOff>112060</xdr:rowOff>
    </xdr:from>
    <xdr:to>
      <xdr:col>16</xdr:col>
      <xdr:colOff>318569</xdr:colOff>
      <xdr:row>38</xdr:row>
      <xdr:rowOff>134472</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16</xdr:col>
      <xdr:colOff>336177</xdr:colOff>
      <xdr:row>25</xdr:row>
      <xdr:rowOff>89648</xdr:rowOff>
    </xdr:from>
    <xdr:to>
      <xdr:col>22</xdr:col>
      <xdr:colOff>27216</xdr:colOff>
      <xdr:row>38</xdr:row>
      <xdr:rowOff>112060</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22</xdr:col>
      <xdr:colOff>56030</xdr:colOff>
      <xdr:row>25</xdr:row>
      <xdr:rowOff>89648</xdr:rowOff>
    </xdr:from>
    <xdr:to>
      <xdr:col>27</xdr:col>
      <xdr:colOff>352187</xdr:colOff>
      <xdr:row>38</xdr:row>
      <xdr:rowOff>112060</xdr:rowOff>
    </xdr:to>
    <xdr:graphicFrame macro="">
      <xdr:nvGraphicFramePr>
        <xdr:cNvPr id="34" name="Chart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18</xdr:col>
      <xdr:colOff>368775</xdr:colOff>
      <xdr:row>49</xdr:row>
      <xdr:rowOff>69273</xdr:rowOff>
    </xdr:from>
    <xdr:to>
      <xdr:col>24</xdr:col>
      <xdr:colOff>58796</xdr:colOff>
      <xdr:row>61</xdr:row>
      <xdr:rowOff>87611</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155864</xdr:colOff>
      <xdr:row>62</xdr:row>
      <xdr:rowOff>20376</xdr:rowOff>
    </xdr:from>
    <xdr:to>
      <xdr:col>5</xdr:col>
      <xdr:colOff>1058157</xdr:colOff>
      <xdr:row>75</xdr:row>
      <xdr:rowOff>42788</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1143000</xdr:colOff>
      <xdr:row>62</xdr:row>
      <xdr:rowOff>17318</xdr:rowOff>
    </xdr:from>
    <xdr:to>
      <xdr:col>11</xdr:col>
      <xdr:colOff>521293</xdr:colOff>
      <xdr:row>75</xdr:row>
      <xdr:rowOff>39730</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12</xdr:col>
      <xdr:colOff>0</xdr:colOff>
      <xdr:row>62</xdr:row>
      <xdr:rowOff>0</xdr:rowOff>
    </xdr:from>
    <xdr:to>
      <xdr:col>18</xdr:col>
      <xdr:colOff>486656</xdr:colOff>
      <xdr:row>75</xdr:row>
      <xdr:rowOff>22412</xdr:rowOff>
    </xdr:to>
    <xdr:graphicFrame macro="">
      <xdr:nvGraphicFramePr>
        <xdr:cNvPr id="36" name="Chart 3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19</xdr:col>
      <xdr:colOff>0</xdr:colOff>
      <xdr:row>62</xdr:row>
      <xdr:rowOff>0</xdr:rowOff>
    </xdr:from>
    <xdr:to>
      <xdr:col>25</xdr:col>
      <xdr:colOff>486657</xdr:colOff>
      <xdr:row>75</xdr:row>
      <xdr:rowOff>22412</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26</xdr:col>
      <xdr:colOff>0</xdr:colOff>
      <xdr:row>62</xdr:row>
      <xdr:rowOff>0</xdr:rowOff>
    </xdr:from>
    <xdr:to>
      <xdr:col>32</xdr:col>
      <xdr:colOff>486656</xdr:colOff>
      <xdr:row>75</xdr:row>
      <xdr:rowOff>22412</xdr:rowOff>
    </xdr:to>
    <xdr:graphicFrame macro="">
      <xdr:nvGraphicFramePr>
        <xdr:cNvPr id="38" name="Chart 3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76</xdr:row>
      <xdr:rowOff>0</xdr:rowOff>
    </xdr:from>
    <xdr:to>
      <xdr:col>5</xdr:col>
      <xdr:colOff>902293</xdr:colOff>
      <xdr:row>89</xdr:row>
      <xdr:rowOff>22412</xdr:rowOff>
    </xdr:to>
    <xdr:graphicFrame macro="">
      <xdr:nvGraphicFramePr>
        <xdr:cNvPr id="39" name="Chart 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1091046</xdr:colOff>
      <xdr:row>76</xdr:row>
      <xdr:rowOff>0</xdr:rowOff>
    </xdr:from>
    <xdr:to>
      <xdr:col>11</xdr:col>
      <xdr:colOff>469339</xdr:colOff>
      <xdr:row>89</xdr:row>
      <xdr:rowOff>22412</xdr:rowOff>
    </xdr:to>
    <xdr:graphicFrame macro="">
      <xdr:nvGraphicFramePr>
        <xdr:cNvPr id="40" name="Chart 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12</xdr:col>
      <xdr:colOff>0</xdr:colOff>
      <xdr:row>76</xdr:row>
      <xdr:rowOff>0</xdr:rowOff>
    </xdr:from>
    <xdr:to>
      <xdr:col>18</xdr:col>
      <xdr:colOff>486656</xdr:colOff>
      <xdr:row>89</xdr:row>
      <xdr:rowOff>22412</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19</xdr:col>
      <xdr:colOff>0</xdr:colOff>
      <xdr:row>76</xdr:row>
      <xdr:rowOff>0</xdr:rowOff>
    </xdr:from>
    <xdr:to>
      <xdr:col>25</xdr:col>
      <xdr:colOff>486657</xdr:colOff>
      <xdr:row>89</xdr:row>
      <xdr:rowOff>22412</xdr:rowOff>
    </xdr:to>
    <xdr:graphicFrame macro="">
      <xdr:nvGraphicFramePr>
        <xdr:cNvPr id="42" name="Chart 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26</xdr:col>
      <xdr:colOff>0</xdr:colOff>
      <xdr:row>76</xdr:row>
      <xdr:rowOff>0</xdr:rowOff>
    </xdr:from>
    <xdr:to>
      <xdr:col>32</xdr:col>
      <xdr:colOff>486656</xdr:colOff>
      <xdr:row>89</xdr:row>
      <xdr:rowOff>22412</xdr:rowOff>
    </xdr:to>
    <xdr:graphicFrame macro="">
      <xdr:nvGraphicFramePr>
        <xdr:cNvPr id="43" name="Chart 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56028</xdr:colOff>
      <xdr:row>9</xdr:row>
      <xdr:rowOff>11207</xdr:rowOff>
    </xdr:from>
    <xdr:to>
      <xdr:col>5</xdr:col>
      <xdr:colOff>296499</xdr:colOff>
      <xdr:row>22</xdr:row>
      <xdr:rowOff>144208</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235319</xdr:colOff>
      <xdr:row>9</xdr:row>
      <xdr:rowOff>2</xdr:rowOff>
    </xdr:from>
    <xdr:to>
      <xdr:col>11</xdr:col>
      <xdr:colOff>67238</xdr:colOff>
      <xdr:row>22</xdr:row>
      <xdr:rowOff>123266</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78453</xdr:colOff>
      <xdr:row>8</xdr:row>
      <xdr:rowOff>179295</xdr:rowOff>
    </xdr:from>
    <xdr:to>
      <xdr:col>16</xdr:col>
      <xdr:colOff>515490</xdr:colOff>
      <xdr:row>22</xdr:row>
      <xdr:rowOff>112059</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526689</xdr:colOff>
      <xdr:row>8</xdr:row>
      <xdr:rowOff>168089</xdr:rowOff>
    </xdr:from>
    <xdr:to>
      <xdr:col>22</xdr:col>
      <xdr:colOff>358608</xdr:colOff>
      <xdr:row>22</xdr:row>
      <xdr:rowOff>100853</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347392</xdr:colOff>
      <xdr:row>8</xdr:row>
      <xdr:rowOff>168088</xdr:rowOff>
    </xdr:from>
    <xdr:to>
      <xdr:col>28</xdr:col>
      <xdr:colOff>179311</xdr:colOff>
      <xdr:row>22</xdr:row>
      <xdr:rowOff>100852</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22</xdr:row>
      <xdr:rowOff>134469</xdr:rowOff>
    </xdr:from>
    <xdr:to>
      <xdr:col>5</xdr:col>
      <xdr:colOff>251039</xdr:colOff>
      <xdr:row>36</xdr:row>
      <xdr:rowOff>67235</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212908</xdr:colOff>
      <xdr:row>22</xdr:row>
      <xdr:rowOff>134471</xdr:rowOff>
    </xdr:from>
    <xdr:to>
      <xdr:col>11</xdr:col>
      <xdr:colOff>56031</xdr:colOff>
      <xdr:row>36</xdr:row>
      <xdr:rowOff>56030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78438</xdr:colOff>
      <xdr:row>22</xdr:row>
      <xdr:rowOff>123263</xdr:rowOff>
    </xdr:from>
    <xdr:to>
      <xdr:col>16</xdr:col>
      <xdr:colOff>526679</xdr:colOff>
      <xdr:row>36</xdr:row>
      <xdr:rowOff>52459</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526673</xdr:colOff>
      <xdr:row>22</xdr:row>
      <xdr:rowOff>112057</xdr:rowOff>
    </xdr:from>
    <xdr:to>
      <xdr:col>22</xdr:col>
      <xdr:colOff>358589</xdr:colOff>
      <xdr:row>36</xdr:row>
      <xdr:rowOff>56525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22</xdr:col>
      <xdr:colOff>340179</xdr:colOff>
      <xdr:row>23</xdr:row>
      <xdr:rowOff>0</xdr:rowOff>
    </xdr:from>
    <xdr:to>
      <xdr:col>28</xdr:col>
      <xdr:colOff>172098</xdr:colOff>
      <xdr:row>36</xdr:row>
      <xdr:rowOff>123264</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21</xdr:col>
      <xdr:colOff>0</xdr:colOff>
      <xdr:row>0</xdr:row>
      <xdr:rowOff>0</xdr:rowOff>
    </xdr:from>
    <xdr:to>
      <xdr:col>26</xdr:col>
      <xdr:colOff>444241</xdr:colOff>
      <xdr:row>12</xdr:row>
      <xdr:rowOff>68835</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56029</xdr:colOff>
      <xdr:row>52</xdr:row>
      <xdr:rowOff>65637</xdr:rowOff>
    </xdr:from>
    <xdr:to>
      <xdr:col>5</xdr:col>
      <xdr:colOff>296500</xdr:colOff>
      <xdr:row>66</xdr:row>
      <xdr:rowOff>8138</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235320</xdr:colOff>
      <xdr:row>52</xdr:row>
      <xdr:rowOff>54432</xdr:rowOff>
    </xdr:from>
    <xdr:to>
      <xdr:col>11</xdr:col>
      <xdr:colOff>67239</xdr:colOff>
      <xdr:row>65</xdr:row>
      <xdr:rowOff>177696</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78454</xdr:colOff>
      <xdr:row>52</xdr:row>
      <xdr:rowOff>43225</xdr:rowOff>
    </xdr:from>
    <xdr:to>
      <xdr:col>16</xdr:col>
      <xdr:colOff>515491</xdr:colOff>
      <xdr:row>65</xdr:row>
      <xdr:rowOff>166489</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16</xdr:col>
      <xdr:colOff>526690</xdr:colOff>
      <xdr:row>52</xdr:row>
      <xdr:rowOff>32019</xdr:rowOff>
    </xdr:from>
    <xdr:to>
      <xdr:col>22</xdr:col>
      <xdr:colOff>358609</xdr:colOff>
      <xdr:row>65</xdr:row>
      <xdr:rowOff>155283</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22</xdr:col>
      <xdr:colOff>347393</xdr:colOff>
      <xdr:row>52</xdr:row>
      <xdr:rowOff>32018</xdr:rowOff>
    </xdr:from>
    <xdr:to>
      <xdr:col>28</xdr:col>
      <xdr:colOff>179312</xdr:colOff>
      <xdr:row>65</xdr:row>
      <xdr:rowOff>155282</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1</xdr:colOff>
      <xdr:row>65</xdr:row>
      <xdr:rowOff>188899</xdr:rowOff>
    </xdr:from>
    <xdr:to>
      <xdr:col>5</xdr:col>
      <xdr:colOff>251040</xdr:colOff>
      <xdr:row>78</xdr:row>
      <xdr:rowOff>312165</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212909</xdr:colOff>
      <xdr:row>65</xdr:row>
      <xdr:rowOff>188901</xdr:rowOff>
    </xdr:from>
    <xdr:to>
      <xdr:col>11</xdr:col>
      <xdr:colOff>56032</xdr:colOff>
      <xdr:row>78</xdr:row>
      <xdr:rowOff>300960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11</xdr:col>
      <xdr:colOff>78439</xdr:colOff>
      <xdr:row>65</xdr:row>
      <xdr:rowOff>177693</xdr:rowOff>
    </xdr:from>
    <xdr:to>
      <xdr:col>16</xdr:col>
      <xdr:colOff>526680</xdr:colOff>
      <xdr:row>78</xdr:row>
      <xdr:rowOff>297389</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16</xdr:col>
      <xdr:colOff>526674</xdr:colOff>
      <xdr:row>65</xdr:row>
      <xdr:rowOff>166487</xdr:rowOff>
    </xdr:from>
    <xdr:to>
      <xdr:col>22</xdr:col>
      <xdr:colOff>358590</xdr:colOff>
      <xdr:row>78</xdr:row>
      <xdr:rowOff>301455</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22</xdr:col>
      <xdr:colOff>340180</xdr:colOff>
      <xdr:row>66</xdr:row>
      <xdr:rowOff>54430</xdr:rowOff>
    </xdr:from>
    <xdr:to>
      <xdr:col>28</xdr:col>
      <xdr:colOff>172099</xdr:colOff>
      <xdr:row>78</xdr:row>
      <xdr:rowOff>368194</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18</xdr:col>
      <xdr:colOff>217715</xdr:colOff>
      <xdr:row>38</xdr:row>
      <xdr:rowOff>136072</xdr:rowOff>
    </xdr:from>
    <xdr:to>
      <xdr:col>24</xdr:col>
      <xdr:colOff>49635</xdr:colOff>
      <xdr:row>51</xdr:row>
      <xdr:rowOff>14408</xdr:rowOff>
    </xdr:to>
    <xdr:graphicFrame macro="">
      <xdr:nvGraphicFramePr>
        <xdr:cNvPr id="34" name="Chart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56028</xdr:colOff>
      <xdr:row>95</xdr:row>
      <xdr:rowOff>147279</xdr:rowOff>
    </xdr:from>
    <xdr:to>
      <xdr:col>5</xdr:col>
      <xdr:colOff>296499</xdr:colOff>
      <xdr:row>109</xdr:row>
      <xdr:rowOff>89780</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235319</xdr:colOff>
      <xdr:row>95</xdr:row>
      <xdr:rowOff>136074</xdr:rowOff>
    </xdr:from>
    <xdr:to>
      <xdr:col>11</xdr:col>
      <xdr:colOff>67238</xdr:colOff>
      <xdr:row>109</xdr:row>
      <xdr:rowOff>68838</xdr:rowOff>
    </xdr:to>
    <xdr:graphicFrame macro="">
      <xdr:nvGraphicFramePr>
        <xdr:cNvPr id="36" name="Chart 3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11</xdr:col>
      <xdr:colOff>78453</xdr:colOff>
      <xdr:row>95</xdr:row>
      <xdr:rowOff>124867</xdr:rowOff>
    </xdr:from>
    <xdr:to>
      <xdr:col>16</xdr:col>
      <xdr:colOff>515490</xdr:colOff>
      <xdr:row>109</xdr:row>
      <xdr:rowOff>57631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16</xdr:col>
      <xdr:colOff>526689</xdr:colOff>
      <xdr:row>95</xdr:row>
      <xdr:rowOff>113661</xdr:rowOff>
    </xdr:from>
    <xdr:to>
      <xdr:col>22</xdr:col>
      <xdr:colOff>358608</xdr:colOff>
      <xdr:row>109</xdr:row>
      <xdr:rowOff>46425</xdr:rowOff>
    </xdr:to>
    <xdr:graphicFrame macro="">
      <xdr:nvGraphicFramePr>
        <xdr:cNvPr id="38" name="Chart 3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22</xdr:col>
      <xdr:colOff>347392</xdr:colOff>
      <xdr:row>95</xdr:row>
      <xdr:rowOff>113660</xdr:rowOff>
    </xdr:from>
    <xdr:to>
      <xdr:col>28</xdr:col>
      <xdr:colOff>179311</xdr:colOff>
      <xdr:row>109</xdr:row>
      <xdr:rowOff>46424</xdr:rowOff>
    </xdr:to>
    <xdr:graphicFrame macro="">
      <xdr:nvGraphicFramePr>
        <xdr:cNvPr id="39" name="Chart 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0</xdr:colOff>
      <xdr:row>109</xdr:row>
      <xdr:rowOff>80041</xdr:rowOff>
    </xdr:from>
    <xdr:to>
      <xdr:col>5</xdr:col>
      <xdr:colOff>251039</xdr:colOff>
      <xdr:row>123</xdr:row>
      <xdr:rowOff>12807</xdr:rowOff>
    </xdr:to>
    <xdr:graphicFrame macro="">
      <xdr:nvGraphicFramePr>
        <xdr:cNvPr id="40" name="Chart 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212908</xdr:colOff>
      <xdr:row>109</xdr:row>
      <xdr:rowOff>80043</xdr:rowOff>
    </xdr:from>
    <xdr:to>
      <xdr:col>11</xdr:col>
      <xdr:colOff>56031</xdr:colOff>
      <xdr:row>123</xdr:row>
      <xdr:rowOff>1602</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11</xdr:col>
      <xdr:colOff>78438</xdr:colOff>
      <xdr:row>109</xdr:row>
      <xdr:rowOff>68835</xdr:rowOff>
    </xdr:from>
    <xdr:to>
      <xdr:col>16</xdr:col>
      <xdr:colOff>526679</xdr:colOff>
      <xdr:row>122</xdr:row>
      <xdr:rowOff>188531</xdr:rowOff>
    </xdr:to>
    <xdr:graphicFrame macro="">
      <xdr:nvGraphicFramePr>
        <xdr:cNvPr id="42" name="Chart 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16</xdr:col>
      <xdr:colOff>526673</xdr:colOff>
      <xdr:row>109</xdr:row>
      <xdr:rowOff>57629</xdr:rowOff>
    </xdr:from>
    <xdr:to>
      <xdr:col>22</xdr:col>
      <xdr:colOff>358589</xdr:colOff>
      <xdr:row>123</xdr:row>
      <xdr:rowOff>2097</xdr:rowOff>
    </xdr:to>
    <xdr:graphicFrame macro="">
      <xdr:nvGraphicFramePr>
        <xdr:cNvPr id="43" name="Chart 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22</xdr:col>
      <xdr:colOff>340179</xdr:colOff>
      <xdr:row>109</xdr:row>
      <xdr:rowOff>136072</xdr:rowOff>
    </xdr:from>
    <xdr:to>
      <xdr:col>28</xdr:col>
      <xdr:colOff>172098</xdr:colOff>
      <xdr:row>123</xdr:row>
      <xdr:rowOff>68836</xdr:rowOff>
    </xdr:to>
    <xdr:graphicFrame macro="">
      <xdr:nvGraphicFramePr>
        <xdr:cNvPr id="44" name="Chart 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18</xdr:col>
      <xdr:colOff>176892</xdr:colOff>
      <xdr:row>80</xdr:row>
      <xdr:rowOff>81643</xdr:rowOff>
    </xdr:from>
    <xdr:to>
      <xdr:col>24</xdr:col>
      <xdr:colOff>8812</xdr:colOff>
      <xdr:row>94</xdr:row>
      <xdr:rowOff>14407</xdr:rowOff>
    </xdr:to>
    <xdr:graphicFrame macro="">
      <xdr:nvGraphicFramePr>
        <xdr:cNvPr id="45" name="Chart 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56028</xdr:colOff>
      <xdr:row>98</xdr:row>
      <xdr:rowOff>92850</xdr:rowOff>
    </xdr:from>
    <xdr:to>
      <xdr:col>5</xdr:col>
      <xdr:colOff>296499</xdr:colOff>
      <xdr:row>112</xdr:row>
      <xdr:rowOff>35351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235319</xdr:colOff>
      <xdr:row>98</xdr:row>
      <xdr:rowOff>81645</xdr:rowOff>
    </xdr:from>
    <xdr:to>
      <xdr:col>11</xdr:col>
      <xdr:colOff>67238</xdr:colOff>
      <xdr:row>112</xdr:row>
      <xdr:rowOff>14409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78453</xdr:colOff>
      <xdr:row>98</xdr:row>
      <xdr:rowOff>70438</xdr:rowOff>
    </xdr:from>
    <xdr:to>
      <xdr:col>16</xdr:col>
      <xdr:colOff>515490</xdr:colOff>
      <xdr:row>112</xdr:row>
      <xdr:rowOff>3202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526689</xdr:colOff>
      <xdr:row>98</xdr:row>
      <xdr:rowOff>59232</xdr:rowOff>
    </xdr:from>
    <xdr:to>
      <xdr:col>22</xdr:col>
      <xdr:colOff>358608</xdr:colOff>
      <xdr:row>111</xdr:row>
      <xdr:rowOff>182496</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347392</xdr:colOff>
      <xdr:row>98</xdr:row>
      <xdr:rowOff>59231</xdr:rowOff>
    </xdr:from>
    <xdr:to>
      <xdr:col>28</xdr:col>
      <xdr:colOff>179311</xdr:colOff>
      <xdr:row>111</xdr:row>
      <xdr:rowOff>182495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112</xdr:row>
      <xdr:rowOff>25612</xdr:rowOff>
    </xdr:from>
    <xdr:to>
      <xdr:col>5</xdr:col>
      <xdr:colOff>251039</xdr:colOff>
      <xdr:row>125</xdr:row>
      <xdr:rowOff>148878</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212908</xdr:colOff>
      <xdr:row>112</xdr:row>
      <xdr:rowOff>25614</xdr:rowOff>
    </xdr:from>
    <xdr:to>
      <xdr:col>11</xdr:col>
      <xdr:colOff>56031</xdr:colOff>
      <xdr:row>125</xdr:row>
      <xdr:rowOff>137673</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78438</xdr:colOff>
      <xdr:row>112</xdr:row>
      <xdr:rowOff>14406</xdr:rowOff>
    </xdr:from>
    <xdr:to>
      <xdr:col>16</xdr:col>
      <xdr:colOff>526679</xdr:colOff>
      <xdr:row>125</xdr:row>
      <xdr:rowOff>134102</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526673</xdr:colOff>
      <xdr:row>112</xdr:row>
      <xdr:rowOff>3200</xdr:rowOff>
    </xdr:from>
    <xdr:to>
      <xdr:col>22</xdr:col>
      <xdr:colOff>358589</xdr:colOff>
      <xdr:row>125</xdr:row>
      <xdr:rowOff>138168</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22</xdr:col>
      <xdr:colOff>340179</xdr:colOff>
      <xdr:row>112</xdr:row>
      <xdr:rowOff>81643</xdr:rowOff>
    </xdr:from>
    <xdr:to>
      <xdr:col>28</xdr:col>
      <xdr:colOff>172098</xdr:colOff>
      <xdr:row>126</xdr:row>
      <xdr:rowOff>14407</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18</xdr:col>
      <xdr:colOff>190499</xdr:colOff>
      <xdr:row>83</xdr:row>
      <xdr:rowOff>176893</xdr:rowOff>
    </xdr:from>
    <xdr:to>
      <xdr:col>24</xdr:col>
      <xdr:colOff>22419</xdr:colOff>
      <xdr:row>96</xdr:row>
      <xdr:rowOff>55228</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56028</xdr:colOff>
      <xdr:row>54</xdr:row>
      <xdr:rowOff>11208</xdr:rowOff>
    </xdr:from>
    <xdr:to>
      <xdr:col>5</xdr:col>
      <xdr:colOff>296499</xdr:colOff>
      <xdr:row>67</xdr:row>
      <xdr:rowOff>144209</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235319</xdr:colOff>
      <xdr:row>54</xdr:row>
      <xdr:rowOff>3</xdr:rowOff>
    </xdr:from>
    <xdr:to>
      <xdr:col>11</xdr:col>
      <xdr:colOff>67238</xdr:colOff>
      <xdr:row>67</xdr:row>
      <xdr:rowOff>123267</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78453</xdr:colOff>
      <xdr:row>53</xdr:row>
      <xdr:rowOff>179296</xdr:rowOff>
    </xdr:from>
    <xdr:to>
      <xdr:col>16</xdr:col>
      <xdr:colOff>515490</xdr:colOff>
      <xdr:row>67</xdr:row>
      <xdr:rowOff>112060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16</xdr:col>
      <xdr:colOff>526689</xdr:colOff>
      <xdr:row>53</xdr:row>
      <xdr:rowOff>168090</xdr:rowOff>
    </xdr:from>
    <xdr:to>
      <xdr:col>22</xdr:col>
      <xdr:colOff>358608</xdr:colOff>
      <xdr:row>67</xdr:row>
      <xdr:rowOff>100854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22</xdr:col>
      <xdr:colOff>347392</xdr:colOff>
      <xdr:row>53</xdr:row>
      <xdr:rowOff>168089</xdr:rowOff>
    </xdr:from>
    <xdr:to>
      <xdr:col>28</xdr:col>
      <xdr:colOff>179311</xdr:colOff>
      <xdr:row>67</xdr:row>
      <xdr:rowOff>100853</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67</xdr:row>
      <xdr:rowOff>134470</xdr:rowOff>
    </xdr:from>
    <xdr:to>
      <xdr:col>5</xdr:col>
      <xdr:colOff>251039</xdr:colOff>
      <xdr:row>81</xdr:row>
      <xdr:rowOff>67236</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212908</xdr:colOff>
      <xdr:row>67</xdr:row>
      <xdr:rowOff>134472</xdr:rowOff>
    </xdr:from>
    <xdr:to>
      <xdr:col>11</xdr:col>
      <xdr:colOff>56031</xdr:colOff>
      <xdr:row>81</xdr:row>
      <xdr:rowOff>56031</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11</xdr:col>
      <xdr:colOff>78438</xdr:colOff>
      <xdr:row>67</xdr:row>
      <xdr:rowOff>123264</xdr:rowOff>
    </xdr:from>
    <xdr:to>
      <xdr:col>16</xdr:col>
      <xdr:colOff>526679</xdr:colOff>
      <xdr:row>81</xdr:row>
      <xdr:rowOff>52460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16</xdr:col>
      <xdr:colOff>526673</xdr:colOff>
      <xdr:row>67</xdr:row>
      <xdr:rowOff>112058</xdr:rowOff>
    </xdr:from>
    <xdr:to>
      <xdr:col>22</xdr:col>
      <xdr:colOff>358589</xdr:colOff>
      <xdr:row>81</xdr:row>
      <xdr:rowOff>56526</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22</xdr:col>
      <xdr:colOff>340179</xdr:colOff>
      <xdr:row>68</xdr:row>
      <xdr:rowOff>1</xdr:rowOff>
    </xdr:from>
    <xdr:to>
      <xdr:col>28</xdr:col>
      <xdr:colOff>172098</xdr:colOff>
      <xdr:row>81</xdr:row>
      <xdr:rowOff>123265</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17</xdr:col>
      <xdr:colOff>489858</xdr:colOff>
      <xdr:row>40</xdr:row>
      <xdr:rowOff>68036</xdr:rowOff>
    </xdr:from>
    <xdr:to>
      <xdr:col>23</xdr:col>
      <xdr:colOff>321777</xdr:colOff>
      <xdr:row>52</xdr:row>
      <xdr:rowOff>136872</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56028</xdr:colOff>
      <xdr:row>9</xdr:row>
      <xdr:rowOff>11207</xdr:rowOff>
    </xdr:from>
    <xdr:to>
      <xdr:col>5</xdr:col>
      <xdr:colOff>296499</xdr:colOff>
      <xdr:row>22</xdr:row>
      <xdr:rowOff>144208</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235319</xdr:colOff>
      <xdr:row>9</xdr:row>
      <xdr:rowOff>2</xdr:rowOff>
    </xdr:from>
    <xdr:to>
      <xdr:col>11</xdr:col>
      <xdr:colOff>67238</xdr:colOff>
      <xdr:row>22</xdr:row>
      <xdr:rowOff>123266</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11</xdr:col>
      <xdr:colOff>78453</xdr:colOff>
      <xdr:row>8</xdr:row>
      <xdr:rowOff>179295</xdr:rowOff>
    </xdr:from>
    <xdr:to>
      <xdr:col>16</xdr:col>
      <xdr:colOff>515490</xdr:colOff>
      <xdr:row>22</xdr:row>
      <xdr:rowOff>112059</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16</xdr:col>
      <xdr:colOff>526689</xdr:colOff>
      <xdr:row>8</xdr:row>
      <xdr:rowOff>168089</xdr:rowOff>
    </xdr:from>
    <xdr:to>
      <xdr:col>22</xdr:col>
      <xdr:colOff>358608</xdr:colOff>
      <xdr:row>22</xdr:row>
      <xdr:rowOff>100853</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22</xdr:col>
      <xdr:colOff>347392</xdr:colOff>
      <xdr:row>8</xdr:row>
      <xdr:rowOff>168088</xdr:rowOff>
    </xdr:from>
    <xdr:to>
      <xdr:col>28</xdr:col>
      <xdr:colOff>179311</xdr:colOff>
      <xdr:row>22</xdr:row>
      <xdr:rowOff>100852</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0</xdr:colOff>
      <xdr:row>22</xdr:row>
      <xdr:rowOff>134469</xdr:rowOff>
    </xdr:from>
    <xdr:to>
      <xdr:col>5</xdr:col>
      <xdr:colOff>251039</xdr:colOff>
      <xdr:row>36</xdr:row>
      <xdr:rowOff>67235</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212908</xdr:colOff>
      <xdr:row>22</xdr:row>
      <xdr:rowOff>134471</xdr:rowOff>
    </xdr:from>
    <xdr:to>
      <xdr:col>11</xdr:col>
      <xdr:colOff>56031</xdr:colOff>
      <xdr:row>36</xdr:row>
      <xdr:rowOff>56030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11</xdr:col>
      <xdr:colOff>78438</xdr:colOff>
      <xdr:row>22</xdr:row>
      <xdr:rowOff>123263</xdr:rowOff>
    </xdr:from>
    <xdr:to>
      <xdr:col>16</xdr:col>
      <xdr:colOff>526679</xdr:colOff>
      <xdr:row>36</xdr:row>
      <xdr:rowOff>52459</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16</xdr:col>
      <xdr:colOff>526673</xdr:colOff>
      <xdr:row>22</xdr:row>
      <xdr:rowOff>112057</xdr:rowOff>
    </xdr:from>
    <xdr:to>
      <xdr:col>22</xdr:col>
      <xdr:colOff>358589</xdr:colOff>
      <xdr:row>36</xdr:row>
      <xdr:rowOff>56525</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22</xdr:col>
      <xdr:colOff>340179</xdr:colOff>
      <xdr:row>23</xdr:row>
      <xdr:rowOff>0</xdr:rowOff>
    </xdr:from>
    <xdr:to>
      <xdr:col>28</xdr:col>
      <xdr:colOff>172098</xdr:colOff>
      <xdr:row>36</xdr:row>
      <xdr:rowOff>123264</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18</xdr:col>
      <xdr:colOff>503464</xdr:colOff>
      <xdr:row>0</xdr:row>
      <xdr:rowOff>0</xdr:rowOff>
    </xdr:from>
    <xdr:to>
      <xdr:col>24</xdr:col>
      <xdr:colOff>335384</xdr:colOff>
      <xdr:row>12</xdr:row>
      <xdr:rowOff>68835</xdr:rowOff>
    </xdr:to>
    <xdr:graphicFrame macro="">
      <xdr:nvGraphicFramePr>
        <xdr:cNvPr id="34" name="Chart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123263</xdr:colOff>
      <xdr:row>17</xdr:row>
      <xdr:rowOff>9606</xdr:rowOff>
    </xdr:from>
    <xdr:to>
      <xdr:col>4</xdr:col>
      <xdr:colOff>198047</xdr:colOff>
      <xdr:row>30</xdr:row>
      <xdr:rowOff>142607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136867</xdr:colOff>
      <xdr:row>16</xdr:row>
      <xdr:rowOff>188901</xdr:rowOff>
    </xdr:from>
    <xdr:to>
      <xdr:col>8</xdr:col>
      <xdr:colOff>112862</xdr:colOff>
      <xdr:row>30</xdr:row>
      <xdr:rowOff>121665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124077</xdr:colOff>
      <xdr:row>16</xdr:row>
      <xdr:rowOff>177694</xdr:rowOff>
    </xdr:from>
    <xdr:to>
      <xdr:col>13</xdr:col>
      <xdr:colOff>597133</xdr:colOff>
      <xdr:row>30</xdr:row>
      <xdr:rowOff>110458</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3214</xdr:colOff>
      <xdr:row>16</xdr:row>
      <xdr:rowOff>166488</xdr:rowOff>
    </xdr:from>
    <xdr:to>
      <xdr:col>19</xdr:col>
      <xdr:colOff>483473</xdr:colOff>
      <xdr:row>30</xdr:row>
      <xdr:rowOff>99252</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472257</xdr:colOff>
      <xdr:row>16</xdr:row>
      <xdr:rowOff>166487</xdr:rowOff>
    </xdr:from>
    <xdr:to>
      <xdr:col>25</xdr:col>
      <xdr:colOff>347399</xdr:colOff>
      <xdr:row>30</xdr:row>
      <xdr:rowOff>99251</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67235</xdr:colOff>
      <xdr:row>30</xdr:row>
      <xdr:rowOff>132868</xdr:rowOff>
    </xdr:from>
    <xdr:to>
      <xdr:col>4</xdr:col>
      <xdr:colOff>152587</xdr:colOff>
      <xdr:row>44</xdr:row>
      <xdr:rowOff>65634</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114456</xdr:colOff>
      <xdr:row>30</xdr:row>
      <xdr:rowOff>132870</xdr:rowOff>
    </xdr:from>
    <xdr:to>
      <xdr:col>8</xdr:col>
      <xdr:colOff>101655</xdr:colOff>
      <xdr:row>44</xdr:row>
      <xdr:rowOff>54429</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124062</xdr:colOff>
      <xdr:row>30</xdr:row>
      <xdr:rowOff>121662</xdr:rowOff>
    </xdr:from>
    <xdr:to>
      <xdr:col>14</xdr:col>
      <xdr:colOff>3204</xdr:colOff>
      <xdr:row>44</xdr:row>
      <xdr:rowOff>50858</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3198</xdr:colOff>
      <xdr:row>30</xdr:row>
      <xdr:rowOff>110456</xdr:rowOff>
    </xdr:from>
    <xdr:to>
      <xdr:col>19</xdr:col>
      <xdr:colOff>483454</xdr:colOff>
      <xdr:row>44</xdr:row>
      <xdr:rowOff>54924</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465044</xdr:colOff>
      <xdr:row>30</xdr:row>
      <xdr:rowOff>188899</xdr:rowOff>
    </xdr:from>
    <xdr:to>
      <xdr:col>25</xdr:col>
      <xdr:colOff>340186</xdr:colOff>
      <xdr:row>44</xdr:row>
      <xdr:rowOff>121663</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18</xdr:col>
      <xdr:colOff>38286</xdr:colOff>
      <xdr:row>2</xdr:row>
      <xdr:rowOff>86845</xdr:rowOff>
    </xdr:from>
    <xdr:to>
      <xdr:col>23</xdr:col>
      <xdr:colOff>518546</xdr:colOff>
      <xdr:row>15</xdr:row>
      <xdr:rowOff>19609</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56028</xdr:colOff>
      <xdr:row>11</xdr:row>
      <xdr:rowOff>117338</xdr:rowOff>
    </xdr:from>
    <xdr:to>
      <xdr:col>5</xdr:col>
      <xdr:colOff>310106</xdr:colOff>
      <xdr:row>25</xdr:row>
      <xdr:rowOff>59839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248926</xdr:colOff>
      <xdr:row>13</xdr:row>
      <xdr:rowOff>10880</xdr:rowOff>
    </xdr:from>
    <xdr:to>
      <xdr:col>11</xdr:col>
      <xdr:colOff>97174</xdr:colOff>
      <xdr:row>26</xdr:row>
      <xdr:rowOff>134144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108389</xdr:colOff>
      <xdr:row>12</xdr:row>
      <xdr:rowOff>190173</xdr:rowOff>
    </xdr:from>
    <xdr:to>
      <xdr:col>16</xdr:col>
      <xdr:colOff>559033</xdr:colOff>
      <xdr:row>26</xdr:row>
      <xdr:rowOff>122937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570232</xdr:colOff>
      <xdr:row>12</xdr:row>
      <xdr:rowOff>178967</xdr:rowOff>
    </xdr:from>
    <xdr:to>
      <xdr:col>22</xdr:col>
      <xdr:colOff>418479</xdr:colOff>
      <xdr:row>26</xdr:row>
      <xdr:rowOff>111731</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407263</xdr:colOff>
      <xdr:row>12</xdr:row>
      <xdr:rowOff>178966</xdr:rowOff>
    </xdr:from>
    <xdr:to>
      <xdr:col>28</xdr:col>
      <xdr:colOff>255511</xdr:colOff>
      <xdr:row>26</xdr:row>
      <xdr:rowOff>111730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26</xdr:row>
      <xdr:rowOff>145347</xdr:rowOff>
    </xdr:from>
    <xdr:to>
      <xdr:col>5</xdr:col>
      <xdr:colOff>264646</xdr:colOff>
      <xdr:row>40</xdr:row>
      <xdr:rowOff>78113</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226515</xdr:colOff>
      <xdr:row>26</xdr:row>
      <xdr:rowOff>145349</xdr:rowOff>
    </xdr:from>
    <xdr:to>
      <xdr:col>11</xdr:col>
      <xdr:colOff>85967</xdr:colOff>
      <xdr:row>40</xdr:row>
      <xdr:rowOff>66908</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108374</xdr:colOff>
      <xdr:row>26</xdr:row>
      <xdr:rowOff>134141</xdr:rowOff>
    </xdr:from>
    <xdr:to>
      <xdr:col>16</xdr:col>
      <xdr:colOff>570222</xdr:colOff>
      <xdr:row>40</xdr:row>
      <xdr:rowOff>63337</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570216</xdr:colOff>
      <xdr:row>26</xdr:row>
      <xdr:rowOff>122935</xdr:rowOff>
    </xdr:from>
    <xdr:to>
      <xdr:col>22</xdr:col>
      <xdr:colOff>418460</xdr:colOff>
      <xdr:row>40</xdr:row>
      <xdr:rowOff>67403</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22</xdr:col>
      <xdr:colOff>400050</xdr:colOff>
      <xdr:row>27</xdr:row>
      <xdr:rowOff>10878</xdr:rowOff>
    </xdr:from>
    <xdr:to>
      <xdr:col>28</xdr:col>
      <xdr:colOff>248298</xdr:colOff>
      <xdr:row>40</xdr:row>
      <xdr:rowOff>134142</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21</xdr:col>
      <xdr:colOff>57150</xdr:colOff>
      <xdr:row>0</xdr:row>
      <xdr:rowOff>0</xdr:rowOff>
    </xdr:from>
    <xdr:to>
      <xdr:col>26</xdr:col>
      <xdr:colOff>514998</xdr:colOff>
      <xdr:row>12</xdr:row>
      <xdr:rowOff>66114</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56028</xdr:colOff>
      <xdr:row>9</xdr:row>
      <xdr:rowOff>8486</xdr:rowOff>
    </xdr:from>
    <xdr:to>
      <xdr:col>5</xdr:col>
      <xdr:colOff>310106</xdr:colOff>
      <xdr:row>22</xdr:row>
      <xdr:rowOff>141487</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248926</xdr:colOff>
      <xdr:row>8</xdr:row>
      <xdr:rowOff>187781</xdr:rowOff>
    </xdr:from>
    <xdr:to>
      <xdr:col>11</xdr:col>
      <xdr:colOff>97174</xdr:colOff>
      <xdr:row>22</xdr:row>
      <xdr:rowOff>120545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108389</xdr:colOff>
      <xdr:row>8</xdr:row>
      <xdr:rowOff>176574</xdr:rowOff>
    </xdr:from>
    <xdr:to>
      <xdr:col>16</xdr:col>
      <xdr:colOff>559033</xdr:colOff>
      <xdr:row>22</xdr:row>
      <xdr:rowOff>109338</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570232</xdr:colOff>
      <xdr:row>8</xdr:row>
      <xdr:rowOff>165368</xdr:rowOff>
    </xdr:from>
    <xdr:to>
      <xdr:col>22</xdr:col>
      <xdr:colOff>418479</xdr:colOff>
      <xdr:row>22</xdr:row>
      <xdr:rowOff>98132</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407263</xdr:colOff>
      <xdr:row>8</xdr:row>
      <xdr:rowOff>165367</xdr:rowOff>
    </xdr:from>
    <xdr:to>
      <xdr:col>28</xdr:col>
      <xdr:colOff>255511</xdr:colOff>
      <xdr:row>22</xdr:row>
      <xdr:rowOff>98131</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22</xdr:row>
      <xdr:rowOff>131748</xdr:rowOff>
    </xdr:from>
    <xdr:to>
      <xdr:col>5</xdr:col>
      <xdr:colOff>264646</xdr:colOff>
      <xdr:row>36</xdr:row>
      <xdr:rowOff>64514</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226515</xdr:colOff>
      <xdr:row>22</xdr:row>
      <xdr:rowOff>131750</xdr:rowOff>
    </xdr:from>
    <xdr:to>
      <xdr:col>11</xdr:col>
      <xdr:colOff>85967</xdr:colOff>
      <xdr:row>36</xdr:row>
      <xdr:rowOff>53309</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108374</xdr:colOff>
      <xdr:row>22</xdr:row>
      <xdr:rowOff>120542</xdr:rowOff>
    </xdr:from>
    <xdr:to>
      <xdr:col>16</xdr:col>
      <xdr:colOff>570222</xdr:colOff>
      <xdr:row>36</xdr:row>
      <xdr:rowOff>49738</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570216</xdr:colOff>
      <xdr:row>22</xdr:row>
      <xdr:rowOff>109336</xdr:rowOff>
    </xdr:from>
    <xdr:to>
      <xdr:col>22</xdr:col>
      <xdr:colOff>418460</xdr:colOff>
      <xdr:row>36</xdr:row>
      <xdr:rowOff>53804</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22</xdr:col>
      <xdr:colOff>400050</xdr:colOff>
      <xdr:row>22</xdr:row>
      <xdr:rowOff>187779</xdr:rowOff>
    </xdr:from>
    <xdr:to>
      <xdr:col>28</xdr:col>
      <xdr:colOff>248298</xdr:colOff>
      <xdr:row>36</xdr:row>
      <xdr:rowOff>120543</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21</xdr:col>
      <xdr:colOff>57150</xdr:colOff>
      <xdr:row>0</xdr:row>
      <xdr:rowOff>0</xdr:rowOff>
    </xdr:from>
    <xdr:to>
      <xdr:col>26</xdr:col>
      <xdr:colOff>514998</xdr:colOff>
      <xdr:row>12</xdr:row>
      <xdr:rowOff>66114</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56028</xdr:colOff>
      <xdr:row>49</xdr:row>
      <xdr:rowOff>62908</xdr:rowOff>
    </xdr:from>
    <xdr:to>
      <xdr:col>5</xdr:col>
      <xdr:colOff>310106</xdr:colOff>
      <xdr:row>63</xdr:row>
      <xdr:rowOff>5409</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248926</xdr:colOff>
      <xdr:row>49</xdr:row>
      <xdr:rowOff>51703</xdr:rowOff>
    </xdr:from>
    <xdr:to>
      <xdr:col>11</xdr:col>
      <xdr:colOff>97174</xdr:colOff>
      <xdr:row>62</xdr:row>
      <xdr:rowOff>174967</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108389</xdr:colOff>
      <xdr:row>49</xdr:row>
      <xdr:rowOff>40496</xdr:rowOff>
    </xdr:from>
    <xdr:to>
      <xdr:col>16</xdr:col>
      <xdr:colOff>559033</xdr:colOff>
      <xdr:row>62</xdr:row>
      <xdr:rowOff>163760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16</xdr:col>
      <xdr:colOff>589282</xdr:colOff>
      <xdr:row>49</xdr:row>
      <xdr:rowOff>29290</xdr:rowOff>
    </xdr:from>
    <xdr:to>
      <xdr:col>22</xdr:col>
      <xdr:colOff>437529</xdr:colOff>
      <xdr:row>62</xdr:row>
      <xdr:rowOff>152554</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22</xdr:col>
      <xdr:colOff>407263</xdr:colOff>
      <xdr:row>49</xdr:row>
      <xdr:rowOff>29289</xdr:rowOff>
    </xdr:from>
    <xdr:to>
      <xdr:col>28</xdr:col>
      <xdr:colOff>255511</xdr:colOff>
      <xdr:row>62</xdr:row>
      <xdr:rowOff>152553</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62</xdr:row>
      <xdr:rowOff>186170</xdr:rowOff>
    </xdr:from>
    <xdr:to>
      <xdr:col>5</xdr:col>
      <xdr:colOff>264646</xdr:colOff>
      <xdr:row>76</xdr:row>
      <xdr:rowOff>118936</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226515</xdr:colOff>
      <xdr:row>62</xdr:row>
      <xdr:rowOff>186172</xdr:rowOff>
    </xdr:from>
    <xdr:to>
      <xdr:col>11</xdr:col>
      <xdr:colOff>85967</xdr:colOff>
      <xdr:row>76</xdr:row>
      <xdr:rowOff>107731</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11</xdr:col>
      <xdr:colOff>108374</xdr:colOff>
      <xdr:row>62</xdr:row>
      <xdr:rowOff>174964</xdr:rowOff>
    </xdr:from>
    <xdr:to>
      <xdr:col>16</xdr:col>
      <xdr:colOff>570222</xdr:colOff>
      <xdr:row>76</xdr:row>
      <xdr:rowOff>104160</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16</xdr:col>
      <xdr:colOff>570216</xdr:colOff>
      <xdr:row>62</xdr:row>
      <xdr:rowOff>163758</xdr:rowOff>
    </xdr:from>
    <xdr:to>
      <xdr:col>22</xdr:col>
      <xdr:colOff>418460</xdr:colOff>
      <xdr:row>76</xdr:row>
      <xdr:rowOff>108226</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22</xdr:col>
      <xdr:colOff>400050</xdr:colOff>
      <xdr:row>63</xdr:row>
      <xdr:rowOff>51701</xdr:rowOff>
    </xdr:from>
    <xdr:to>
      <xdr:col>28</xdr:col>
      <xdr:colOff>248298</xdr:colOff>
      <xdr:row>76</xdr:row>
      <xdr:rowOff>174965</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21</xdr:col>
      <xdr:colOff>57150</xdr:colOff>
      <xdr:row>37</xdr:row>
      <xdr:rowOff>0</xdr:rowOff>
    </xdr:from>
    <xdr:to>
      <xdr:col>26</xdr:col>
      <xdr:colOff>514998</xdr:colOff>
      <xdr:row>49</xdr:row>
      <xdr:rowOff>66114</xdr:rowOff>
    </xdr:to>
    <xdr:graphicFrame macro="">
      <xdr:nvGraphicFramePr>
        <xdr:cNvPr id="34" name="Chart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56028</xdr:colOff>
      <xdr:row>115</xdr:row>
      <xdr:rowOff>65636</xdr:rowOff>
    </xdr:from>
    <xdr:to>
      <xdr:col>5</xdr:col>
      <xdr:colOff>310106</xdr:colOff>
      <xdr:row>129</xdr:row>
      <xdr:rowOff>8137</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248926</xdr:colOff>
      <xdr:row>115</xdr:row>
      <xdr:rowOff>54431</xdr:rowOff>
    </xdr:from>
    <xdr:to>
      <xdr:col>11</xdr:col>
      <xdr:colOff>97174</xdr:colOff>
      <xdr:row>128</xdr:row>
      <xdr:rowOff>177695</xdr:rowOff>
    </xdr:to>
    <xdr:graphicFrame macro="">
      <xdr:nvGraphicFramePr>
        <xdr:cNvPr id="36" name="Chart 3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11</xdr:col>
      <xdr:colOff>108389</xdr:colOff>
      <xdr:row>115</xdr:row>
      <xdr:rowOff>43224</xdr:rowOff>
    </xdr:from>
    <xdr:to>
      <xdr:col>16</xdr:col>
      <xdr:colOff>559033</xdr:colOff>
      <xdr:row>128</xdr:row>
      <xdr:rowOff>166488</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16</xdr:col>
      <xdr:colOff>570232</xdr:colOff>
      <xdr:row>115</xdr:row>
      <xdr:rowOff>32018</xdr:rowOff>
    </xdr:from>
    <xdr:to>
      <xdr:col>22</xdr:col>
      <xdr:colOff>418479</xdr:colOff>
      <xdr:row>128</xdr:row>
      <xdr:rowOff>155282</xdr:rowOff>
    </xdr:to>
    <xdr:graphicFrame macro="">
      <xdr:nvGraphicFramePr>
        <xdr:cNvPr id="38" name="Chart 3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22</xdr:col>
      <xdr:colOff>407263</xdr:colOff>
      <xdr:row>115</xdr:row>
      <xdr:rowOff>32017</xdr:rowOff>
    </xdr:from>
    <xdr:to>
      <xdr:col>28</xdr:col>
      <xdr:colOff>255511</xdr:colOff>
      <xdr:row>128</xdr:row>
      <xdr:rowOff>155281</xdr:rowOff>
    </xdr:to>
    <xdr:graphicFrame macro="">
      <xdr:nvGraphicFramePr>
        <xdr:cNvPr id="39" name="Chart 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0</xdr:colOff>
      <xdr:row>128</xdr:row>
      <xdr:rowOff>188898</xdr:rowOff>
    </xdr:from>
    <xdr:to>
      <xdr:col>5</xdr:col>
      <xdr:colOff>264646</xdr:colOff>
      <xdr:row>142</xdr:row>
      <xdr:rowOff>121664</xdr:rowOff>
    </xdr:to>
    <xdr:graphicFrame macro="">
      <xdr:nvGraphicFramePr>
        <xdr:cNvPr id="40" name="Chart 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226515</xdr:colOff>
      <xdr:row>128</xdr:row>
      <xdr:rowOff>188900</xdr:rowOff>
    </xdr:from>
    <xdr:to>
      <xdr:col>11</xdr:col>
      <xdr:colOff>85967</xdr:colOff>
      <xdr:row>142</xdr:row>
      <xdr:rowOff>110459</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11</xdr:col>
      <xdr:colOff>108374</xdr:colOff>
      <xdr:row>128</xdr:row>
      <xdr:rowOff>177692</xdr:rowOff>
    </xdr:from>
    <xdr:to>
      <xdr:col>16</xdr:col>
      <xdr:colOff>570222</xdr:colOff>
      <xdr:row>142</xdr:row>
      <xdr:rowOff>106888</xdr:rowOff>
    </xdr:to>
    <xdr:graphicFrame macro="">
      <xdr:nvGraphicFramePr>
        <xdr:cNvPr id="42" name="Chart 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16</xdr:col>
      <xdr:colOff>570216</xdr:colOff>
      <xdr:row>128</xdr:row>
      <xdr:rowOff>166486</xdr:rowOff>
    </xdr:from>
    <xdr:to>
      <xdr:col>22</xdr:col>
      <xdr:colOff>418460</xdr:colOff>
      <xdr:row>142</xdr:row>
      <xdr:rowOff>110954</xdr:rowOff>
    </xdr:to>
    <xdr:graphicFrame macro="">
      <xdr:nvGraphicFramePr>
        <xdr:cNvPr id="43" name="Chart 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22</xdr:col>
      <xdr:colOff>400050</xdr:colOff>
      <xdr:row>129</xdr:row>
      <xdr:rowOff>54429</xdr:rowOff>
    </xdr:from>
    <xdr:to>
      <xdr:col>28</xdr:col>
      <xdr:colOff>248298</xdr:colOff>
      <xdr:row>142</xdr:row>
      <xdr:rowOff>177693</xdr:rowOff>
    </xdr:to>
    <xdr:graphicFrame macro="">
      <xdr:nvGraphicFramePr>
        <xdr:cNvPr id="44" name="Chart 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17</xdr:col>
      <xdr:colOff>578304</xdr:colOff>
      <xdr:row>80</xdr:row>
      <xdr:rowOff>1</xdr:rowOff>
    </xdr:from>
    <xdr:to>
      <xdr:col>23</xdr:col>
      <xdr:colOff>423830</xdr:colOff>
      <xdr:row>111</xdr:row>
      <xdr:rowOff>131429</xdr:rowOff>
    </xdr:to>
    <xdr:graphicFrame macro="">
      <xdr:nvGraphicFramePr>
        <xdr:cNvPr id="45" name="Chart 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56028</xdr:colOff>
      <xdr:row>14</xdr:row>
      <xdr:rowOff>40236</xdr:rowOff>
    </xdr:from>
    <xdr:to>
      <xdr:col>5</xdr:col>
      <xdr:colOff>310106</xdr:colOff>
      <xdr:row>27</xdr:row>
      <xdr:rowOff>173237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248926</xdr:colOff>
      <xdr:row>14</xdr:row>
      <xdr:rowOff>29031</xdr:rowOff>
    </xdr:from>
    <xdr:to>
      <xdr:col>11</xdr:col>
      <xdr:colOff>97174</xdr:colOff>
      <xdr:row>27</xdr:row>
      <xdr:rowOff>152295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108389</xdr:colOff>
      <xdr:row>14</xdr:row>
      <xdr:rowOff>17824</xdr:rowOff>
    </xdr:from>
    <xdr:to>
      <xdr:col>16</xdr:col>
      <xdr:colOff>559033</xdr:colOff>
      <xdr:row>27</xdr:row>
      <xdr:rowOff>141088</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570232</xdr:colOff>
      <xdr:row>14</xdr:row>
      <xdr:rowOff>6618</xdr:rowOff>
    </xdr:from>
    <xdr:to>
      <xdr:col>22</xdr:col>
      <xdr:colOff>418479</xdr:colOff>
      <xdr:row>27</xdr:row>
      <xdr:rowOff>129882</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407263</xdr:colOff>
      <xdr:row>14</xdr:row>
      <xdr:rowOff>6617</xdr:rowOff>
    </xdr:from>
    <xdr:to>
      <xdr:col>28</xdr:col>
      <xdr:colOff>255511</xdr:colOff>
      <xdr:row>27</xdr:row>
      <xdr:rowOff>129881</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27</xdr:row>
      <xdr:rowOff>163498</xdr:rowOff>
    </xdr:from>
    <xdr:to>
      <xdr:col>5</xdr:col>
      <xdr:colOff>264646</xdr:colOff>
      <xdr:row>41</xdr:row>
      <xdr:rowOff>96264</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226515</xdr:colOff>
      <xdr:row>27</xdr:row>
      <xdr:rowOff>163500</xdr:rowOff>
    </xdr:from>
    <xdr:to>
      <xdr:col>11</xdr:col>
      <xdr:colOff>85967</xdr:colOff>
      <xdr:row>41</xdr:row>
      <xdr:rowOff>85059</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108374</xdr:colOff>
      <xdr:row>27</xdr:row>
      <xdr:rowOff>152292</xdr:rowOff>
    </xdr:from>
    <xdr:to>
      <xdr:col>16</xdr:col>
      <xdr:colOff>570222</xdr:colOff>
      <xdr:row>41</xdr:row>
      <xdr:rowOff>81488</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570216</xdr:colOff>
      <xdr:row>27</xdr:row>
      <xdr:rowOff>141086</xdr:rowOff>
    </xdr:from>
    <xdr:to>
      <xdr:col>22</xdr:col>
      <xdr:colOff>418460</xdr:colOff>
      <xdr:row>41</xdr:row>
      <xdr:rowOff>85554</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22</xdr:col>
      <xdr:colOff>400050</xdr:colOff>
      <xdr:row>28</xdr:row>
      <xdr:rowOff>29029</xdr:rowOff>
    </xdr:from>
    <xdr:to>
      <xdr:col>28</xdr:col>
      <xdr:colOff>248298</xdr:colOff>
      <xdr:row>41</xdr:row>
      <xdr:rowOff>152293</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21</xdr:col>
      <xdr:colOff>57150</xdr:colOff>
      <xdr:row>0</xdr:row>
      <xdr:rowOff>0</xdr:rowOff>
    </xdr:from>
    <xdr:to>
      <xdr:col>26</xdr:col>
      <xdr:colOff>514998</xdr:colOff>
      <xdr:row>12</xdr:row>
      <xdr:rowOff>66114</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56028</xdr:colOff>
      <xdr:row>53</xdr:row>
      <xdr:rowOff>9606</xdr:rowOff>
    </xdr:from>
    <xdr:to>
      <xdr:col>5</xdr:col>
      <xdr:colOff>332518</xdr:colOff>
      <xdr:row>66</xdr:row>
      <xdr:rowOff>142607</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271338</xdr:colOff>
      <xdr:row>52</xdr:row>
      <xdr:rowOff>188901</xdr:rowOff>
    </xdr:from>
    <xdr:to>
      <xdr:col>11</xdr:col>
      <xdr:colOff>146480</xdr:colOff>
      <xdr:row>66</xdr:row>
      <xdr:rowOff>121665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157695</xdr:colOff>
      <xdr:row>52</xdr:row>
      <xdr:rowOff>177694</xdr:rowOff>
    </xdr:from>
    <xdr:to>
      <xdr:col>17</xdr:col>
      <xdr:colOff>25633</xdr:colOff>
      <xdr:row>66</xdr:row>
      <xdr:rowOff>110458</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17</xdr:col>
      <xdr:colOff>36832</xdr:colOff>
      <xdr:row>52</xdr:row>
      <xdr:rowOff>166488</xdr:rowOff>
    </xdr:from>
    <xdr:to>
      <xdr:col>22</xdr:col>
      <xdr:colOff>517091</xdr:colOff>
      <xdr:row>66</xdr:row>
      <xdr:rowOff>99252</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22</xdr:col>
      <xdr:colOff>505875</xdr:colOff>
      <xdr:row>52</xdr:row>
      <xdr:rowOff>166487</xdr:rowOff>
    </xdr:from>
    <xdr:to>
      <xdr:col>28</xdr:col>
      <xdr:colOff>381017</xdr:colOff>
      <xdr:row>66</xdr:row>
      <xdr:rowOff>99251</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66</xdr:row>
      <xdr:rowOff>132868</xdr:rowOff>
    </xdr:from>
    <xdr:to>
      <xdr:col>5</xdr:col>
      <xdr:colOff>287058</xdr:colOff>
      <xdr:row>80</xdr:row>
      <xdr:rowOff>65634</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248927</xdr:colOff>
      <xdr:row>66</xdr:row>
      <xdr:rowOff>132870</xdr:rowOff>
    </xdr:from>
    <xdr:to>
      <xdr:col>11</xdr:col>
      <xdr:colOff>135273</xdr:colOff>
      <xdr:row>80</xdr:row>
      <xdr:rowOff>54429</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11</xdr:col>
      <xdr:colOff>157680</xdr:colOff>
      <xdr:row>66</xdr:row>
      <xdr:rowOff>121662</xdr:rowOff>
    </xdr:from>
    <xdr:to>
      <xdr:col>17</xdr:col>
      <xdr:colOff>36822</xdr:colOff>
      <xdr:row>80</xdr:row>
      <xdr:rowOff>50858</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17</xdr:col>
      <xdr:colOff>36816</xdr:colOff>
      <xdr:row>66</xdr:row>
      <xdr:rowOff>110456</xdr:rowOff>
    </xdr:from>
    <xdr:to>
      <xdr:col>22</xdr:col>
      <xdr:colOff>517072</xdr:colOff>
      <xdr:row>80</xdr:row>
      <xdr:rowOff>54924</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22</xdr:col>
      <xdr:colOff>498662</xdr:colOff>
      <xdr:row>66</xdr:row>
      <xdr:rowOff>188899</xdr:rowOff>
    </xdr:from>
    <xdr:to>
      <xdr:col>28</xdr:col>
      <xdr:colOff>373804</xdr:colOff>
      <xdr:row>80</xdr:row>
      <xdr:rowOff>121663</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21</xdr:col>
      <xdr:colOff>151279</xdr:colOff>
      <xdr:row>44</xdr:row>
      <xdr:rowOff>0</xdr:rowOff>
    </xdr:from>
    <xdr:to>
      <xdr:col>27</xdr:col>
      <xdr:colOff>26422</xdr:colOff>
      <xdr:row>56</xdr:row>
      <xdr:rowOff>67234</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56028</xdr:colOff>
      <xdr:row>113</xdr:row>
      <xdr:rowOff>65636</xdr:rowOff>
    </xdr:from>
    <xdr:to>
      <xdr:col>5</xdr:col>
      <xdr:colOff>332518</xdr:colOff>
      <xdr:row>127</xdr:row>
      <xdr:rowOff>8137</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271338</xdr:colOff>
      <xdr:row>113</xdr:row>
      <xdr:rowOff>54431</xdr:rowOff>
    </xdr:from>
    <xdr:to>
      <xdr:col>11</xdr:col>
      <xdr:colOff>146480</xdr:colOff>
      <xdr:row>126</xdr:row>
      <xdr:rowOff>177695</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11</xdr:col>
      <xdr:colOff>157695</xdr:colOff>
      <xdr:row>113</xdr:row>
      <xdr:rowOff>43224</xdr:rowOff>
    </xdr:from>
    <xdr:to>
      <xdr:col>17</xdr:col>
      <xdr:colOff>25633</xdr:colOff>
      <xdr:row>126</xdr:row>
      <xdr:rowOff>166488</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17</xdr:col>
      <xdr:colOff>36832</xdr:colOff>
      <xdr:row>113</xdr:row>
      <xdr:rowOff>32018</xdr:rowOff>
    </xdr:from>
    <xdr:to>
      <xdr:col>22</xdr:col>
      <xdr:colOff>517091</xdr:colOff>
      <xdr:row>126</xdr:row>
      <xdr:rowOff>155282</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22</xdr:col>
      <xdr:colOff>505875</xdr:colOff>
      <xdr:row>113</xdr:row>
      <xdr:rowOff>32017</xdr:rowOff>
    </xdr:from>
    <xdr:to>
      <xdr:col>28</xdr:col>
      <xdr:colOff>381017</xdr:colOff>
      <xdr:row>126</xdr:row>
      <xdr:rowOff>155281</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0</xdr:colOff>
      <xdr:row>126</xdr:row>
      <xdr:rowOff>188898</xdr:rowOff>
    </xdr:from>
    <xdr:to>
      <xdr:col>5</xdr:col>
      <xdr:colOff>287058</xdr:colOff>
      <xdr:row>140</xdr:row>
      <xdr:rowOff>121664</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248927</xdr:colOff>
      <xdr:row>126</xdr:row>
      <xdr:rowOff>188900</xdr:rowOff>
    </xdr:from>
    <xdr:to>
      <xdr:col>11</xdr:col>
      <xdr:colOff>135273</xdr:colOff>
      <xdr:row>140</xdr:row>
      <xdr:rowOff>110459</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11</xdr:col>
      <xdr:colOff>157680</xdr:colOff>
      <xdr:row>126</xdr:row>
      <xdr:rowOff>177692</xdr:rowOff>
    </xdr:from>
    <xdr:to>
      <xdr:col>17</xdr:col>
      <xdr:colOff>36822</xdr:colOff>
      <xdr:row>140</xdr:row>
      <xdr:rowOff>106888</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17</xdr:col>
      <xdr:colOff>36816</xdr:colOff>
      <xdr:row>126</xdr:row>
      <xdr:rowOff>166486</xdr:rowOff>
    </xdr:from>
    <xdr:to>
      <xdr:col>22</xdr:col>
      <xdr:colOff>517072</xdr:colOff>
      <xdr:row>140</xdr:row>
      <xdr:rowOff>110954</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22</xdr:col>
      <xdr:colOff>498662</xdr:colOff>
      <xdr:row>127</xdr:row>
      <xdr:rowOff>54429</xdr:rowOff>
    </xdr:from>
    <xdr:to>
      <xdr:col>28</xdr:col>
      <xdr:colOff>373804</xdr:colOff>
      <xdr:row>140</xdr:row>
      <xdr:rowOff>177693</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18</xdr:col>
      <xdr:colOff>28015</xdr:colOff>
      <xdr:row>98</xdr:row>
      <xdr:rowOff>0</xdr:rowOff>
    </xdr:from>
    <xdr:to>
      <xdr:col>23</xdr:col>
      <xdr:colOff>508275</xdr:colOff>
      <xdr:row>111</xdr:row>
      <xdr:rowOff>123264</xdr:rowOff>
    </xdr:to>
    <xdr:graphicFrame macro="">
      <xdr:nvGraphicFramePr>
        <xdr:cNvPr id="34" name="Chart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56028</xdr:colOff>
      <xdr:row>9</xdr:row>
      <xdr:rowOff>8486</xdr:rowOff>
    </xdr:from>
    <xdr:to>
      <xdr:col>5</xdr:col>
      <xdr:colOff>310106</xdr:colOff>
      <xdr:row>22</xdr:row>
      <xdr:rowOff>141487</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248926</xdr:colOff>
      <xdr:row>8</xdr:row>
      <xdr:rowOff>187781</xdr:rowOff>
    </xdr:from>
    <xdr:to>
      <xdr:col>11</xdr:col>
      <xdr:colOff>97174</xdr:colOff>
      <xdr:row>22</xdr:row>
      <xdr:rowOff>120545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108389</xdr:colOff>
      <xdr:row>8</xdr:row>
      <xdr:rowOff>176574</xdr:rowOff>
    </xdr:from>
    <xdr:to>
      <xdr:col>16</xdr:col>
      <xdr:colOff>559033</xdr:colOff>
      <xdr:row>22</xdr:row>
      <xdr:rowOff>109338</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570232</xdr:colOff>
      <xdr:row>8</xdr:row>
      <xdr:rowOff>165368</xdr:rowOff>
    </xdr:from>
    <xdr:to>
      <xdr:col>22</xdr:col>
      <xdr:colOff>418479</xdr:colOff>
      <xdr:row>22</xdr:row>
      <xdr:rowOff>98132</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407263</xdr:colOff>
      <xdr:row>8</xdr:row>
      <xdr:rowOff>165367</xdr:rowOff>
    </xdr:from>
    <xdr:to>
      <xdr:col>28</xdr:col>
      <xdr:colOff>255511</xdr:colOff>
      <xdr:row>22</xdr:row>
      <xdr:rowOff>98131</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22</xdr:row>
      <xdr:rowOff>131748</xdr:rowOff>
    </xdr:from>
    <xdr:to>
      <xdr:col>5</xdr:col>
      <xdr:colOff>264646</xdr:colOff>
      <xdr:row>36</xdr:row>
      <xdr:rowOff>64514</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226515</xdr:colOff>
      <xdr:row>22</xdr:row>
      <xdr:rowOff>131750</xdr:rowOff>
    </xdr:from>
    <xdr:to>
      <xdr:col>11</xdr:col>
      <xdr:colOff>85967</xdr:colOff>
      <xdr:row>36</xdr:row>
      <xdr:rowOff>53309</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108374</xdr:colOff>
      <xdr:row>22</xdr:row>
      <xdr:rowOff>120542</xdr:rowOff>
    </xdr:from>
    <xdr:to>
      <xdr:col>16</xdr:col>
      <xdr:colOff>570222</xdr:colOff>
      <xdr:row>36</xdr:row>
      <xdr:rowOff>49738</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570216</xdr:colOff>
      <xdr:row>22</xdr:row>
      <xdr:rowOff>109336</xdr:rowOff>
    </xdr:from>
    <xdr:to>
      <xdr:col>22</xdr:col>
      <xdr:colOff>418460</xdr:colOff>
      <xdr:row>36</xdr:row>
      <xdr:rowOff>53804</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22</xdr:col>
      <xdr:colOff>400050</xdr:colOff>
      <xdr:row>22</xdr:row>
      <xdr:rowOff>187779</xdr:rowOff>
    </xdr:from>
    <xdr:to>
      <xdr:col>28</xdr:col>
      <xdr:colOff>248298</xdr:colOff>
      <xdr:row>36</xdr:row>
      <xdr:rowOff>120543</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23</xdr:col>
      <xdr:colOff>307181</xdr:colOff>
      <xdr:row>0</xdr:row>
      <xdr:rowOff>0</xdr:rowOff>
    </xdr:from>
    <xdr:to>
      <xdr:col>29</xdr:col>
      <xdr:colOff>157810</xdr:colOff>
      <xdr:row>12</xdr:row>
      <xdr:rowOff>66114</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56028</xdr:colOff>
      <xdr:row>48</xdr:row>
      <xdr:rowOff>151361</xdr:rowOff>
    </xdr:from>
    <xdr:to>
      <xdr:col>5</xdr:col>
      <xdr:colOff>310106</xdr:colOff>
      <xdr:row>62</xdr:row>
      <xdr:rowOff>93862</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248926</xdr:colOff>
      <xdr:row>48</xdr:row>
      <xdr:rowOff>140156</xdr:rowOff>
    </xdr:from>
    <xdr:to>
      <xdr:col>11</xdr:col>
      <xdr:colOff>97174</xdr:colOff>
      <xdr:row>62</xdr:row>
      <xdr:rowOff>72920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108389</xdr:colOff>
      <xdr:row>48</xdr:row>
      <xdr:rowOff>128949</xdr:rowOff>
    </xdr:from>
    <xdr:to>
      <xdr:col>16</xdr:col>
      <xdr:colOff>559033</xdr:colOff>
      <xdr:row>62</xdr:row>
      <xdr:rowOff>61713</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16</xdr:col>
      <xdr:colOff>570232</xdr:colOff>
      <xdr:row>48</xdr:row>
      <xdr:rowOff>117743</xdr:rowOff>
    </xdr:from>
    <xdr:to>
      <xdr:col>22</xdr:col>
      <xdr:colOff>418479</xdr:colOff>
      <xdr:row>62</xdr:row>
      <xdr:rowOff>50507</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22</xdr:col>
      <xdr:colOff>407263</xdr:colOff>
      <xdr:row>48</xdr:row>
      <xdr:rowOff>117742</xdr:rowOff>
    </xdr:from>
    <xdr:to>
      <xdr:col>28</xdr:col>
      <xdr:colOff>255511</xdr:colOff>
      <xdr:row>62</xdr:row>
      <xdr:rowOff>50506</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62</xdr:row>
      <xdr:rowOff>84123</xdr:rowOff>
    </xdr:from>
    <xdr:to>
      <xdr:col>5</xdr:col>
      <xdr:colOff>264646</xdr:colOff>
      <xdr:row>75</xdr:row>
      <xdr:rowOff>204668</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226515</xdr:colOff>
      <xdr:row>62</xdr:row>
      <xdr:rowOff>84125</xdr:rowOff>
    </xdr:from>
    <xdr:to>
      <xdr:col>11</xdr:col>
      <xdr:colOff>85967</xdr:colOff>
      <xdr:row>75</xdr:row>
      <xdr:rowOff>193463</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11</xdr:col>
      <xdr:colOff>108374</xdr:colOff>
      <xdr:row>62</xdr:row>
      <xdr:rowOff>72917</xdr:rowOff>
    </xdr:from>
    <xdr:to>
      <xdr:col>16</xdr:col>
      <xdr:colOff>570222</xdr:colOff>
      <xdr:row>75</xdr:row>
      <xdr:rowOff>189892</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16</xdr:col>
      <xdr:colOff>570216</xdr:colOff>
      <xdr:row>62</xdr:row>
      <xdr:rowOff>61711</xdr:rowOff>
    </xdr:from>
    <xdr:to>
      <xdr:col>22</xdr:col>
      <xdr:colOff>418460</xdr:colOff>
      <xdr:row>75</xdr:row>
      <xdr:rowOff>193958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22</xdr:col>
      <xdr:colOff>400050</xdr:colOff>
      <xdr:row>62</xdr:row>
      <xdr:rowOff>140154</xdr:rowOff>
    </xdr:from>
    <xdr:to>
      <xdr:col>28</xdr:col>
      <xdr:colOff>248298</xdr:colOff>
      <xdr:row>75</xdr:row>
      <xdr:rowOff>260697</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18</xdr:col>
      <xdr:colOff>228600</xdr:colOff>
      <xdr:row>38</xdr:row>
      <xdr:rowOff>28575</xdr:rowOff>
    </xdr:from>
    <xdr:to>
      <xdr:col>24</xdr:col>
      <xdr:colOff>76848</xdr:colOff>
      <xdr:row>51</xdr:row>
      <xdr:rowOff>151839</xdr:rowOff>
    </xdr:to>
    <xdr:graphicFrame macro="">
      <xdr:nvGraphicFramePr>
        <xdr:cNvPr id="34" name="Chart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56028</xdr:colOff>
      <xdr:row>100</xdr:row>
      <xdr:rowOff>141836</xdr:rowOff>
    </xdr:from>
    <xdr:to>
      <xdr:col>5</xdr:col>
      <xdr:colOff>310106</xdr:colOff>
      <xdr:row>114</xdr:row>
      <xdr:rowOff>84337</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248926</xdr:colOff>
      <xdr:row>100</xdr:row>
      <xdr:rowOff>130631</xdr:rowOff>
    </xdr:from>
    <xdr:to>
      <xdr:col>11</xdr:col>
      <xdr:colOff>97174</xdr:colOff>
      <xdr:row>114</xdr:row>
      <xdr:rowOff>63395</xdr:rowOff>
    </xdr:to>
    <xdr:graphicFrame macro="">
      <xdr:nvGraphicFramePr>
        <xdr:cNvPr id="36" name="Chart 3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11</xdr:col>
      <xdr:colOff>108389</xdr:colOff>
      <xdr:row>100</xdr:row>
      <xdr:rowOff>119424</xdr:rowOff>
    </xdr:from>
    <xdr:to>
      <xdr:col>16</xdr:col>
      <xdr:colOff>559033</xdr:colOff>
      <xdr:row>114</xdr:row>
      <xdr:rowOff>52188</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16</xdr:col>
      <xdr:colOff>570232</xdr:colOff>
      <xdr:row>100</xdr:row>
      <xdr:rowOff>108218</xdr:rowOff>
    </xdr:from>
    <xdr:to>
      <xdr:col>22</xdr:col>
      <xdr:colOff>418479</xdr:colOff>
      <xdr:row>114</xdr:row>
      <xdr:rowOff>40982</xdr:rowOff>
    </xdr:to>
    <xdr:graphicFrame macro="">
      <xdr:nvGraphicFramePr>
        <xdr:cNvPr id="38" name="Chart 3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22</xdr:col>
      <xdr:colOff>407263</xdr:colOff>
      <xdr:row>100</xdr:row>
      <xdr:rowOff>108217</xdr:rowOff>
    </xdr:from>
    <xdr:to>
      <xdr:col>28</xdr:col>
      <xdr:colOff>255511</xdr:colOff>
      <xdr:row>114</xdr:row>
      <xdr:rowOff>40981</xdr:rowOff>
    </xdr:to>
    <xdr:graphicFrame macro="">
      <xdr:nvGraphicFramePr>
        <xdr:cNvPr id="39" name="Chart 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0</xdr:colOff>
      <xdr:row>114</xdr:row>
      <xdr:rowOff>74598</xdr:rowOff>
    </xdr:from>
    <xdr:to>
      <xdr:col>5</xdr:col>
      <xdr:colOff>264646</xdr:colOff>
      <xdr:row>128</xdr:row>
      <xdr:rowOff>7364</xdr:rowOff>
    </xdr:to>
    <xdr:graphicFrame macro="">
      <xdr:nvGraphicFramePr>
        <xdr:cNvPr id="40" name="Chart 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226515</xdr:colOff>
      <xdr:row>114</xdr:row>
      <xdr:rowOff>74600</xdr:rowOff>
    </xdr:from>
    <xdr:to>
      <xdr:col>11</xdr:col>
      <xdr:colOff>85967</xdr:colOff>
      <xdr:row>127</xdr:row>
      <xdr:rowOff>186659</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11</xdr:col>
      <xdr:colOff>108374</xdr:colOff>
      <xdr:row>114</xdr:row>
      <xdr:rowOff>63392</xdr:rowOff>
    </xdr:from>
    <xdr:to>
      <xdr:col>16</xdr:col>
      <xdr:colOff>570222</xdr:colOff>
      <xdr:row>127</xdr:row>
      <xdr:rowOff>183088</xdr:rowOff>
    </xdr:to>
    <xdr:graphicFrame macro="">
      <xdr:nvGraphicFramePr>
        <xdr:cNvPr id="42" name="Chart 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16</xdr:col>
      <xdr:colOff>570216</xdr:colOff>
      <xdr:row>114</xdr:row>
      <xdr:rowOff>52186</xdr:rowOff>
    </xdr:from>
    <xdr:to>
      <xdr:col>22</xdr:col>
      <xdr:colOff>418460</xdr:colOff>
      <xdr:row>127</xdr:row>
      <xdr:rowOff>187154</xdr:rowOff>
    </xdr:to>
    <xdr:graphicFrame macro="">
      <xdr:nvGraphicFramePr>
        <xdr:cNvPr id="43" name="Chart 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22</xdr:col>
      <xdr:colOff>400050</xdr:colOff>
      <xdr:row>114</xdr:row>
      <xdr:rowOff>130629</xdr:rowOff>
    </xdr:from>
    <xdr:to>
      <xdr:col>28</xdr:col>
      <xdr:colOff>248298</xdr:colOff>
      <xdr:row>128</xdr:row>
      <xdr:rowOff>63393</xdr:rowOff>
    </xdr:to>
    <xdr:graphicFrame macro="">
      <xdr:nvGraphicFramePr>
        <xdr:cNvPr id="44" name="Chart 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18</xdr:col>
      <xdr:colOff>142875</xdr:colOff>
      <xdr:row>85</xdr:row>
      <xdr:rowOff>95250</xdr:rowOff>
    </xdr:from>
    <xdr:to>
      <xdr:col>23</xdr:col>
      <xdr:colOff>600723</xdr:colOff>
      <xdr:row>99</xdr:row>
      <xdr:rowOff>28014</xdr:rowOff>
    </xdr:to>
    <xdr:graphicFrame macro="">
      <xdr:nvGraphicFramePr>
        <xdr:cNvPr id="45" name="Chart 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56028</xdr:colOff>
      <xdr:row>21</xdr:row>
      <xdr:rowOff>8486</xdr:rowOff>
    </xdr:from>
    <xdr:to>
      <xdr:col>5</xdr:col>
      <xdr:colOff>310106</xdr:colOff>
      <xdr:row>34</xdr:row>
      <xdr:rowOff>141487</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248926</xdr:colOff>
      <xdr:row>20</xdr:row>
      <xdr:rowOff>187781</xdr:rowOff>
    </xdr:from>
    <xdr:to>
      <xdr:col>11</xdr:col>
      <xdr:colOff>97174</xdr:colOff>
      <xdr:row>34</xdr:row>
      <xdr:rowOff>120545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108389</xdr:colOff>
      <xdr:row>20</xdr:row>
      <xdr:rowOff>176574</xdr:rowOff>
    </xdr:from>
    <xdr:to>
      <xdr:col>16</xdr:col>
      <xdr:colOff>559033</xdr:colOff>
      <xdr:row>34</xdr:row>
      <xdr:rowOff>109338</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570232</xdr:colOff>
      <xdr:row>20</xdr:row>
      <xdr:rowOff>165368</xdr:rowOff>
    </xdr:from>
    <xdr:to>
      <xdr:col>22</xdr:col>
      <xdr:colOff>418479</xdr:colOff>
      <xdr:row>34</xdr:row>
      <xdr:rowOff>98132</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407263</xdr:colOff>
      <xdr:row>20</xdr:row>
      <xdr:rowOff>165367</xdr:rowOff>
    </xdr:from>
    <xdr:to>
      <xdr:col>28</xdr:col>
      <xdr:colOff>255511</xdr:colOff>
      <xdr:row>34</xdr:row>
      <xdr:rowOff>98131</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34</xdr:row>
      <xdr:rowOff>131748</xdr:rowOff>
    </xdr:from>
    <xdr:to>
      <xdr:col>5</xdr:col>
      <xdr:colOff>264646</xdr:colOff>
      <xdr:row>48</xdr:row>
      <xdr:rowOff>64514</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226515</xdr:colOff>
      <xdr:row>34</xdr:row>
      <xdr:rowOff>131750</xdr:rowOff>
    </xdr:from>
    <xdr:to>
      <xdr:col>11</xdr:col>
      <xdr:colOff>85967</xdr:colOff>
      <xdr:row>48</xdr:row>
      <xdr:rowOff>53309</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108374</xdr:colOff>
      <xdr:row>34</xdr:row>
      <xdr:rowOff>120542</xdr:rowOff>
    </xdr:from>
    <xdr:to>
      <xdr:col>16</xdr:col>
      <xdr:colOff>570222</xdr:colOff>
      <xdr:row>48</xdr:row>
      <xdr:rowOff>49738</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570216</xdr:colOff>
      <xdr:row>34</xdr:row>
      <xdr:rowOff>109336</xdr:rowOff>
    </xdr:from>
    <xdr:to>
      <xdr:col>22</xdr:col>
      <xdr:colOff>418460</xdr:colOff>
      <xdr:row>48</xdr:row>
      <xdr:rowOff>53804</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22</xdr:col>
      <xdr:colOff>400050</xdr:colOff>
      <xdr:row>34</xdr:row>
      <xdr:rowOff>187779</xdr:rowOff>
    </xdr:from>
    <xdr:to>
      <xdr:col>28</xdr:col>
      <xdr:colOff>248298</xdr:colOff>
      <xdr:row>48</xdr:row>
      <xdr:rowOff>120543</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25</xdr:col>
      <xdr:colOff>184150</xdr:colOff>
      <xdr:row>0</xdr:row>
      <xdr:rowOff>339725</xdr:rowOff>
    </xdr:from>
    <xdr:to>
      <xdr:col>31</xdr:col>
      <xdr:colOff>349250</xdr:colOff>
      <xdr:row>26</xdr:row>
      <xdr:rowOff>31750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84603</xdr:colOff>
      <xdr:row>70</xdr:row>
      <xdr:rowOff>46586</xdr:rowOff>
    </xdr:from>
    <xdr:to>
      <xdr:col>5</xdr:col>
      <xdr:colOff>338681</xdr:colOff>
      <xdr:row>83</xdr:row>
      <xdr:rowOff>179587</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277501</xdr:colOff>
      <xdr:row>70</xdr:row>
      <xdr:rowOff>35381</xdr:rowOff>
    </xdr:from>
    <xdr:to>
      <xdr:col>11</xdr:col>
      <xdr:colOff>125749</xdr:colOff>
      <xdr:row>83</xdr:row>
      <xdr:rowOff>158645</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136964</xdr:colOff>
      <xdr:row>70</xdr:row>
      <xdr:rowOff>24174</xdr:rowOff>
    </xdr:from>
    <xdr:to>
      <xdr:col>16</xdr:col>
      <xdr:colOff>587608</xdr:colOff>
      <xdr:row>83</xdr:row>
      <xdr:rowOff>147438</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16</xdr:col>
      <xdr:colOff>598807</xdr:colOff>
      <xdr:row>70</xdr:row>
      <xdr:rowOff>12968</xdr:rowOff>
    </xdr:from>
    <xdr:to>
      <xdr:col>22</xdr:col>
      <xdr:colOff>447054</xdr:colOff>
      <xdr:row>83</xdr:row>
      <xdr:rowOff>136232</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22</xdr:col>
      <xdr:colOff>435838</xdr:colOff>
      <xdr:row>70</xdr:row>
      <xdr:rowOff>12967</xdr:rowOff>
    </xdr:from>
    <xdr:to>
      <xdr:col>28</xdr:col>
      <xdr:colOff>284086</xdr:colOff>
      <xdr:row>83</xdr:row>
      <xdr:rowOff>136231</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28575</xdr:colOff>
      <xdr:row>83</xdr:row>
      <xdr:rowOff>169848</xdr:rowOff>
    </xdr:from>
    <xdr:to>
      <xdr:col>5</xdr:col>
      <xdr:colOff>293221</xdr:colOff>
      <xdr:row>97</xdr:row>
      <xdr:rowOff>102614</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255090</xdr:colOff>
      <xdr:row>83</xdr:row>
      <xdr:rowOff>169850</xdr:rowOff>
    </xdr:from>
    <xdr:to>
      <xdr:col>11</xdr:col>
      <xdr:colOff>114542</xdr:colOff>
      <xdr:row>97</xdr:row>
      <xdr:rowOff>91409</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11</xdr:col>
      <xdr:colOff>136949</xdr:colOff>
      <xdr:row>83</xdr:row>
      <xdr:rowOff>158642</xdr:rowOff>
    </xdr:from>
    <xdr:to>
      <xdr:col>16</xdr:col>
      <xdr:colOff>598797</xdr:colOff>
      <xdr:row>97</xdr:row>
      <xdr:rowOff>87838</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16</xdr:col>
      <xdr:colOff>598791</xdr:colOff>
      <xdr:row>83</xdr:row>
      <xdr:rowOff>147436</xdr:rowOff>
    </xdr:from>
    <xdr:to>
      <xdr:col>22</xdr:col>
      <xdr:colOff>447035</xdr:colOff>
      <xdr:row>97</xdr:row>
      <xdr:rowOff>91904</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22</xdr:col>
      <xdr:colOff>428625</xdr:colOff>
      <xdr:row>84</xdr:row>
      <xdr:rowOff>35379</xdr:rowOff>
    </xdr:from>
    <xdr:to>
      <xdr:col>28</xdr:col>
      <xdr:colOff>276873</xdr:colOff>
      <xdr:row>97</xdr:row>
      <xdr:rowOff>158643</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19</xdr:col>
      <xdr:colOff>38100</xdr:colOff>
      <xdr:row>50</xdr:row>
      <xdr:rowOff>174625</xdr:rowOff>
    </xdr:from>
    <xdr:to>
      <xdr:col>24</xdr:col>
      <xdr:colOff>495948</xdr:colOff>
      <xdr:row>73</xdr:row>
      <xdr:rowOff>167714</xdr:rowOff>
    </xdr:to>
    <xdr:graphicFrame macro="">
      <xdr:nvGraphicFramePr>
        <xdr:cNvPr id="34" name="Chart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56028</xdr:colOff>
      <xdr:row>132</xdr:row>
      <xdr:rowOff>65636</xdr:rowOff>
    </xdr:from>
    <xdr:to>
      <xdr:col>5</xdr:col>
      <xdr:colOff>310106</xdr:colOff>
      <xdr:row>146</xdr:row>
      <xdr:rowOff>8137</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248926</xdr:colOff>
      <xdr:row>132</xdr:row>
      <xdr:rowOff>54431</xdr:rowOff>
    </xdr:from>
    <xdr:to>
      <xdr:col>11</xdr:col>
      <xdr:colOff>97174</xdr:colOff>
      <xdr:row>145</xdr:row>
      <xdr:rowOff>177695</xdr:rowOff>
    </xdr:to>
    <xdr:graphicFrame macro="">
      <xdr:nvGraphicFramePr>
        <xdr:cNvPr id="36" name="Chart 3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11</xdr:col>
      <xdr:colOff>108389</xdr:colOff>
      <xdr:row>132</xdr:row>
      <xdr:rowOff>43224</xdr:rowOff>
    </xdr:from>
    <xdr:to>
      <xdr:col>16</xdr:col>
      <xdr:colOff>559033</xdr:colOff>
      <xdr:row>145</xdr:row>
      <xdr:rowOff>166488</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16</xdr:col>
      <xdr:colOff>570232</xdr:colOff>
      <xdr:row>132</xdr:row>
      <xdr:rowOff>32018</xdr:rowOff>
    </xdr:from>
    <xdr:to>
      <xdr:col>22</xdr:col>
      <xdr:colOff>418479</xdr:colOff>
      <xdr:row>145</xdr:row>
      <xdr:rowOff>155282</xdr:rowOff>
    </xdr:to>
    <xdr:graphicFrame macro="">
      <xdr:nvGraphicFramePr>
        <xdr:cNvPr id="38" name="Chart 3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22</xdr:col>
      <xdr:colOff>407263</xdr:colOff>
      <xdr:row>132</xdr:row>
      <xdr:rowOff>32017</xdr:rowOff>
    </xdr:from>
    <xdr:to>
      <xdr:col>28</xdr:col>
      <xdr:colOff>255511</xdr:colOff>
      <xdr:row>145</xdr:row>
      <xdr:rowOff>155281</xdr:rowOff>
    </xdr:to>
    <xdr:graphicFrame macro="">
      <xdr:nvGraphicFramePr>
        <xdr:cNvPr id="39" name="Chart 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0</xdr:colOff>
      <xdr:row>145</xdr:row>
      <xdr:rowOff>188898</xdr:rowOff>
    </xdr:from>
    <xdr:to>
      <xdr:col>5</xdr:col>
      <xdr:colOff>264646</xdr:colOff>
      <xdr:row>159</xdr:row>
      <xdr:rowOff>121664</xdr:rowOff>
    </xdr:to>
    <xdr:graphicFrame macro="">
      <xdr:nvGraphicFramePr>
        <xdr:cNvPr id="40" name="Chart 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226515</xdr:colOff>
      <xdr:row>145</xdr:row>
      <xdr:rowOff>188900</xdr:rowOff>
    </xdr:from>
    <xdr:to>
      <xdr:col>11</xdr:col>
      <xdr:colOff>85967</xdr:colOff>
      <xdr:row>159</xdr:row>
      <xdr:rowOff>110459</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11</xdr:col>
      <xdr:colOff>108374</xdr:colOff>
      <xdr:row>145</xdr:row>
      <xdr:rowOff>177692</xdr:rowOff>
    </xdr:from>
    <xdr:to>
      <xdr:col>16</xdr:col>
      <xdr:colOff>570222</xdr:colOff>
      <xdr:row>159</xdr:row>
      <xdr:rowOff>106888</xdr:rowOff>
    </xdr:to>
    <xdr:graphicFrame macro="">
      <xdr:nvGraphicFramePr>
        <xdr:cNvPr id="42" name="Chart 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16</xdr:col>
      <xdr:colOff>570216</xdr:colOff>
      <xdr:row>145</xdr:row>
      <xdr:rowOff>166486</xdr:rowOff>
    </xdr:from>
    <xdr:to>
      <xdr:col>22</xdr:col>
      <xdr:colOff>418460</xdr:colOff>
      <xdr:row>159</xdr:row>
      <xdr:rowOff>110954</xdr:rowOff>
    </xdr:to>
    <xdr:graphicFrame macro="">
      <xdr:nvGraphicFramePr>
        <xdr:cNvPr id="43" name="Chart 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22</xdr:col>
      <xdr:colOff>400050</xdr:colOff>
      <xdr:row>146</xdr:row>
      <xdr:rowOff>54429</xdr:rowOff>
    </xdr:from>
    <xdr:to>
      <xdr:col>28</xdr:col>
      <xdr:colOff>248298</xdr:colOff>
      <xdr:row>159</xdr:row>
      <xdr:rowOff>177693</xdr:rowOff>
    </xdr:to>
    <xdr:graphicFrame macro="">
      <xdr:nvGraphicFramePr>
        <xdr:cNvPr id="44" name="Chart 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21</xdr:col>
      <xdr:colOff>57150</xdr:colOff>
      <xdr:row>122</xdr:row>
      <xdr:rowOff>0</xdr:rowOff>
    </xdr:from>
    <xdr:to>
      <xdr:col>26</xdr:col>
      <xdr:colOff>514998</xdr:colOff>
      <xdr:row>135</xdr:row>
      <xdr:rowOff>123264</xdr:rowOff>
    </xdr:to>
    <xdr:graphicFrame macro="">
      <xdr:nvGraphicFramePr>
        <xdr:cNvPr id="45" name="Chart 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56028</xdr:colOff>
      <xdr:row>9</xdr:row>
      <xdr:rowOff>11207</xdr:rowOff>
    </xdr:from>
    <xdr:to>
      <xdr:col>5</xdr:col>
      <xdr:colOff>296499</xdr:colOff>
      <xdr:row>22</xdr:row>
      <xdr:rowOff>144208</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526689</xdr:colOff>
      <xdr:row>8</xdr:row>
      <xdr:rowOff>168089</xdr:rowOff>
    </xdr:from>
    <xdr:to>
      <xdr:col>22</xdr:col>
      <xdr:colOff>358608</xdr:colOff>
      <xdr:row>22</xdr:row>
      <xdr:rowOff>100853</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347392</xdr:colOff>
      <xdr:row>8</xdr:row>
      <xdr:rowOff>168088</xdr:rowOff>
    </xdr:from>
    <xdr:to>
      <xdr:col>28</xdr:col>
      <xdr:colOff>179311</xdr:colOff>
      <xdr:row>22</xdr:row>
      <xdr:rowOff>100852</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22</xdr:row>
      <xdr:rowOff>134469</xdr:rowOff>
    </xdr:from>
    <xdr:to>
      <xdr:col>5</xdr:col>
      <xdr:colOff>251039</xdr:colOff>
      <xdr:row>36</xdr:row>
      <xdr:rowOff>67235</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212908</xdr:colOff>
      <xdr:row>22</xdr:row>
      <xdr:rowOff>134471</xdr:rowOff>
    </xdr:from>
    <xdr:to>
      <xdr:col>11</xdr:col>
      <xdr:colOff>56031</xdr:colOff>
      <xdr:row>36</xdr:row>
      <xdr:rowOff>56030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78438</xdr:colOff>
      <xdr:row>22</xdr:row>
      <xdr:rowOff>123263</xdr:rowOff>
    </xdr:from>
    <xdr:to>
      <xdr:col>16</xdr:col>
      <xdr:colOff>526679</xdr:colOff>
      <xdr:row>36</xdr:row>
      <xdr:rowOff>52459</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526673</xdr:colOff>
      <xdr:row>22</xdr:row>
      <xdr:rowOff>112057</xdr:rowOff>
    </xdr:from>
    <xdr:to>
      <xdr:col>22</xdr:col>
      <xdr:colOff>358589</xdr:colOff>
      <xdr:row>36</xdr:row>
      <xdr:rowOff>56525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22</xdr:col>
      <xdr:colOff>340179</xdr:colOff>
      <xdr:row>23</xdr:row>
      <xdr:rowOff>0</xdr:rowOff>
    </xdr:from>
    <xdr:to>
      <xdr:col>28</xdr:col>
      <xdr:colOff>172098</xdr:colOff>
      <xdr:row>36</xdr:row>
      <xdr:rowOff>123264</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23</xdr:col>
      <xdr:colOff>530678</xdr:colOff>
      <xdr:row>0</xdr:row>
      <xdr:rowOff>95250</xdr:rowOff>
    </xdr:from>
    <xdr:to>
      <xdr:col>29</xdr:col>
      <xdr:colOff>362598</xdr:colOff>
      <xdr:row>12</xdr:row>
      <xdr:rowOff>164085</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56028</xdr:colOff>
      <xdr:row>56</xdr:row>
      <xdr:rowOff>65636</xdr:rowOff>
    </xdr:from>
    <xdr:to>
      <xdr:col>5</xdr:col>
      <xdr:colOff>296499</xdr:colOff>
      <xdr:row>70</xdr:row>
      <xdr:rowOff>8137</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235319</xdr:colOff>
      <xdr:row>56</xdr:row>
      <xdr:rowOff>54431</xdr:rowOff>
    </xdr:from>
    <xdr:to>
      <xdr:col>11</xdr:col>
      <xdr:colOff>67238</xdr:colOff>
      <xdr:row>69</xdr:row>
      <xdr:rowOff>177695</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78453</xdr:colOff>
      <xdr:row>56</xdr:row>
      <xdr:rowOff>43224</xdr:rowOff>
    </xdr:from>
    <xdr:to>
      <xdr:col>16</xdr:col>
      <xdr:colOff>515490</xdr:colOff>
      <xdr:row>69</xdr:row>
      <xdr:rowOff>166488</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16</xdr:col>
      <xdr:colOff>526689</xdr:colOff>
      <xdr:row>56</xdr:row>
      <xdr:rowOff>32018</xdr:rowOff>
    </xdr:from>
    <xdr:to>
      <xdr:col>22</xdr:col>
      <xdr:colOff>358608</xdr:colOff>
      <xdr:row>69</xdr:row>
      <xdr:rowOff>155282</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22</xdr:col>
      <xdr:colOff>347392</xdr:colOff>
      <xdr:row>56</xdr:row>
      <xdr:rowOff>32017</xdr:rowOff>
    </xdr:from>
    <xdr:to>
      <xdr:col>28</xdr:col>
      <xdr:colOff>179311</xdr:colOff>
      <xdr:row>69</xdr:row>
      <xdr:rowOff>155281</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69</xdr:row>
      <xdr:rowOff>188898</xdr:rowOff>
    </xdr:from>
    <xdr:to>
      <xdr:col>5</xdr:col>
      <xdr:colOff>251039</xdr:colOff>
      <xdr:row>83</xdr:row>
      <xdr:rowOff>121664</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212908</xdr:colOff>
      <xdr:row>69</xdr:row>
      <xdr:rowOff>188900</xdr:rowOff>
    </xdr:from>
    <xdr:to>
      <xdr:col>11</xdr:col>
      <xdr:colOff>56031</xdr:colOff>
      <xdr:row>83</xdr:row>
      <xdr:rowOff>110459</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78438</xdr:colOff>
      <xdr:row>69</xdr:row>
      <xdr:rowOff>177692</xdr:rowOff>
    </xdr:from>
    <xdr:to>
      <xdr:col>16</xdr:col>
      <xdr:colOff>526679</xdr:colOff>
      <xdr:row>83</xdr:row>
      <xdr:rowOff>106888</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16</xdr:col>
      <xdr:colOff>526673</xdr:colOff>
      <xdr:row>69</xdr:row>
      <xdr:rowOff>166486</xdr:rowOff>
    </xdr:from>
    <xdr:to>
      <xdr:col>22</xdr:col>
      <xdr:colOff>358589</xdr:colOff>
      <xdr:row>83</xdr:row>
      <xdr:rowOff>110954</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22</xdr:col>
      <xdr:colOff>340179</xdr:colOff>
      <xdr:row>70</xdr:row>
      <xdr:rowOff>54429</xdr:rowOff>
    </xdr:from>
    <xdr:to>
      <xdr:col>28</xdr:col>
      <xdr:colOff>172098</xdr:colOff>
      <xdr:row>83</xdr:row>
      <xdr:rowOff>177693</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21</xdr:col>
      <xdr:colOff>0</xdr:colOff>
      <xdr:row>42</xdr:row>
      <xdr:rowOff>0</xdr:rowOff>
    </xdr:from>
    <xdr:to>
      <xdr:col>26</xdr:col>
      <xdr:colOff>444241</xdr:colOff>
      <xdr:row>54</xdr:row>
      <xdr:rowOff>68836</xdr:rowOff>
    </xdr:to>
    <xdr:graphicFrame macro="">
      <xdr:nvGraphicFramePr>
        <xdr:cNvPr id="34" name="Chart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69636</xdr:colOff>
      <xdr:row>112</xdr:row>
      <xdr:rowOff>174493</xdr:rowOff>
    </xdr:from>
    <xdr:to>
      <xdr:col>5</xdr:col>
      <xdr:colOff>310107</xdr:colOff>
      <xdr:row>126</xdr:row>
      <xdr:rowOff>116994</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248927</xdr:colOff>
      <xdr:row>112</xdr:row>
      <xdr:rowOff>163288</xdr:rowOff>
    </xdr:from>
    <xdr:to>
      <xdr:col>11</xdr:col>
      <xdr:colOff>80846</xdr:colOff>
      <xdr:row>126</xdr:row>
      <xdr:rowOff>96052</xdr:rowOff>
    </xdr:to>
    <xdr:graphicFrame macro="">
      <xdr:nvGraphicFramePr>
        <xdr:cNvPr id="36" name="Chart 3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11</xdr:col>
      <xdr:colOff>92061</xdr:colOff>
      <xdr:row>112</xdr:row>
      <xdr:rowOff>152081</xdr:rowOff>
    </xdr:from>
    <xdr:to>
      <xdr:col>16</xdr:col>
      <xdr:colOff>529098</xdr:colOff>
      <xdr:row>126</xdr:row>
      <xdr:rowOff>84845</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16</xdr:col>
      <xdr:colOff>540297</xdr:colOff>
      <xdr:row>112</xdr:row>
      <xdr:rowOff>140875</xdr:rowOff>
    </xdr:from>
    <xdr:to>
      <xdr:col>22</xdr:col>
      <xdr:colOff>372216</xdr:colOff>
      <xdr:row>126</xdr:row>
      <xdr:rowOff>73639</xdr:rowOff>
    </xdr:to>
    <xdr:graphicFrame macro="">
      <xdr:nvGraphicFramePr>
        <xdr:cNvPr id="38" name="Chart 3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22</xdr:col>
      <xdr:colOff>361000</xdr:colOff>
      <xdr:row>112</xdr:row>
      <xdr:rowOff>140874</xdr:rowOff>
    </xdr:from>
    <xdr:to>
      <xdr:col>28</xdr:col>
      <xdr:colOff>192919</xdr:colOff>
      <xdr:row>126</xdr:row>
      <xdr:rowOff>73638</xdr:rowOff>
    </xdr:to>
    <xdr:graphicFrame macro="">
      <xdr:nvGraphicFramePr>
        <xdr:cNvPr id="39" name="Chart 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13608</xdr:colOff>
      <xdr:row>126</xdr:row>
      <xdr:rowOff>107255</xdr:rowOff>
    </xdr:from>
    <xdr:to>
      <xdr:col>5</xdr:col>
      <xdr:colOff>264647</xdr:colOff>
      <xdr:row>140</xdr:row>
      <xdr:rowOff>40021</xdr:rowOff>
    </xdr:to>
    <xdr:graphicFrame macro="">
      <xdr:nvGraphicFramePr>
        <xdr:cNvPr id="40" name="Chart 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5</xdr:col>
      <xdr:colOff>226516</xdr:colOff>
      <xdr:row>126</xdr:row>
      <xdr:rowOff>107257</xdr:rowOff>
    </xdr:from>
    <xdr:to>
      <xdr:col>11</xdr:col>
      <xdr:colOff>69639</xdr:colOff>
      <xdr:row>140</xdr:row>
      <xdr:rowOff>28816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11</xdr:col>
      <xdr:colOff>92046</xdr:colOff>
      <xdr:row>126</xdr:row>
      <xdr:rowOff>96049</xdr:rowOff>
    </xdr:from>
    <xdr:to>
      <xdr:col>16</xdr:col>
      <xdr:colOff>540287</xdr:colOff>
      <xdr:row>140</xdr:row>
      <xdr:rowOff>25245</xdr:rowOff>
    </xdr:to>
    <xdr:graphicFrame macro="">
      <xdr:nvGraphicFramePr>
        <xdr:cNvPr id="42" name="Chart 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16</xdr:col>
      <xdr:colOff>540281</xdr:colOff>
      <xdr:row>126</xdr:row>
      <xdr:rowOff>84843</xdr:rowOff>
    </xdr:from>
    <xdr:to>
      <xdr:col>22</xdr:col>
      <xdr:colOff>372197</xdr:colOff>
      <xdr:row>140</xdr:row>
      <xdr:rowOff>29311</xdr:rowOff>
    </xdr:to>
    <xdr:graphicFrame macro="">
      <xdr:nvGraphicFramePr>
        <xdr:cNvPr id="43" name="Chart 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22</xdr:col>
      <xdr:colOff>353787</xdr:colOff>
      <xdr:row>126</xdr:row>
      <xdr:rowOff>163286</xdr:rowOff>
    </xdr:from>
    <xdr:to>
      <xdr:col>28</xdr:col>
      <xdr:colOff>185706</xdr:colOff>
      <xdr:row>140</xdr:row>
      <xdr:rowOff>96050</xdr:rowOff>
    </xdr:to>
    <xdr:graphicFrame macro="">
      <xdr:nvGraphicFramePr>
        <xdr:cNvPr id="44" name="Chart 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18</xdr:col>
      <xdr:colOff>149680</xdr:colOff>
      <xdr:row>97</xdr:row>
      <xdr:rowOff>149679</xdr:rowOff>
    </xdr:from>
    <xdr:to>
      <xdr:col>23</xdr:col>
      <xdr:colOff>593921</xdr:colOff>
      <xdr:row>111</xdr:row>
      <xdr:rowOff>82443</xdr:rowOff>
    </xdr:to>
    <xdr:graphicFrame macro="">
      <xdr:nvGraphicFramePr>
        <xdr:cNvPr id="45" name="Chart 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5</xdr:col>
      <xdr:colOff>326572</xdr:colOff>
      <xdr:row>9</xdr:row>
      <xdr:rowOff>13607</xdr:rowOff>
    </xdr:from>
    <xdr:to>
      <xdr:col>10</xdr:col>
      <xdr:colOff>567043</xdr:colOff>
      <xdr:row>22</xdr:row>
      <xdr:rowOff>146608</xdr:rowOff>
    </xdr:to>
    <xdr:graphicFrame macro="">
      <xdr:nvGraphicFramePr>
        <xdr:cNvPr id="46" name="Chart 4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11</xdr:col>
      <xdr:colOff>95250</xdr:colOff>
      <xdr:row>9</xdr:row>
      <xdr:rowOff>0</xdr:rowOff>
    </xdr:from>
    <xdr:to>
      <xdr:col>16</xdr:col>
      <xdr:colOff>335721</xdr:colOff>
      <xdr:row>22</xdr:row>
      <xdr:rowOff>133001</xdr:rowOff>
    </xdr:to>
    <xdr:graphicFrame macro="">
      <xdr:nvGraphicFramePr>
        <xdr:cNvPr id="47" name="Chart 4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56028</xdr:colOff>
      <xdr:row>12</xdr:row>
      <xdr:rowOff>38422</xdr:rowOff>
    </xdr:from>
    <xdr:to>
      <xdr:col>5</xdr:col>
      <xdr:colOff>296499</xdr:colOff>
      <xdr:row>24</xdr:row>
      <xdr:rowOff>35352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235319</xdr:colOff>
      <xdr:row>12</xdr:row>
      <xdr:rowOff>27217</xdr:rowOff>
    </xdr:from>
    <xdr:to>
      <xdr:col>11</xdr:col>
      <xdr:colOff>67238</xdr:colOff>
      <xdr:row>24</xdr:row>
      <xdr:rowOff>14410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78453</xdr:colOff>
      <xdr:row>12</xdr:row>
      <xdr:rowOff>16010</xdr:rowOff>
    </xdr:from>
    <xdr:to>
      <xdr:col>16</xdr:col>
      <xdr:colOff>515490</xdr:colOff>
      <xdr:row>24</xdr:row>
      <xdr:rowOff>3203</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526689</xdr:colOff>
      <xdr:row>12</xdr:row>
      <xdr:rowOff>4804</xdr:rowOff>
    </xdr:from>
    <xdr:to>
      <xdr:col>22</xdr:col>
      <xdr:colOff>358608</xdr:colOff>
      <xdr:row>23</xdr:row>
      <xdr:rowOff>209711</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347392</xdr:colOff>
      <xdr:row>12</xdr:row>
      <xdr:rowOff>4803</xdr:rowOff>
    </xdr:from>
    <xdr:to>
      <xdr:col>28</xdr:col>
      <xdr:colOff>179311</xdr:colOff>
      <xdr:row>23</xdr:row>
      <xdr:rowOff>209710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24</xdr:row>
      <xdr:rowOff>25613</xdr:rowOff>
    </xdr:from>
    <xdr:to>
      <xdr:col>5</xdr:col>
      <xdr:colOff>251039</xdr:colOff>
      <xdr:row>37</xdr:row>
      <xdr:rowOff>148879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212908</xdr:colOff>
      <xdr:row>24</xdr:row>
      <xdr:rowOff>25615</xdr:rowOff>
    </xdr:from>
    <xdr:to>
      <xdr:col>11</xdr:col>
      <xdr:colOff>56031</xdr:colOff>
      <xdr:row>37</xdr:row>
      <xdr:rowOff>137674</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78438</xdr:colOff>
      <xdr:row>24</xdr:row>
      <xdr:rowOff>14407</xdr:rowOff>
    </xdr:from>
    <xdr:to>
      <xdr:col>16</xdr:col>
      <xdr:colOff>526679</xdr:colOff>
      <xdr:row>37</xdr:row>
      <xdr:rowOff>134103</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526673</xdr:colOff>
      <xdr:row>24</xdr:row>
      <xdr:rowOff>3201</xdr:rowOff>
    </xdr:from>
    <xdr:to>
      <xdr:col>22</xdr:col>
      <xdr:colOff>358589</xdr:colOff>
      <xdr:row>37</xdr:row>
      <xdr:rowOff>138169</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22</xdr:col>
      <xdr:colOff>340179</xdr:colOff>
      <xdr:row>24</xdr:row>
      <xdr:rowOff>81644</xdr:rowOff>
    </xdr:from>
    <xdr:to>
      <xdr:col>28</xdr:col>
      <xdr:colOff>172098</xdr:colOff>
      <xdr:row>38</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18</xdr:col>
      <xdr:colOff>244928</xdr:colOff>
      <xdr:row>0</xdr:row>
      <xdr:rowOff>27214</xdr:rowOff>
    </xdr:from>
    <xdr:to>
      <xdr:col>24</xdr:col>
      <xdr:colOff>76848</xdr:colOff>
      <xdr:row>12</xdr:row>
      <xdr:rowOff>68835</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110457</xdr:colOff>
      <xdr:row>54</xdr:row>
      <xdr:rowOff>38421</xdr:rowOff>
    </xdr:from>
    <xdr:to>
      <xdr:col>5</xdr:col>
      <xdr:colOff>350928</xdr:colOff>
      <xdr:row>67</xdr:row>
      <xdr:rowOff>171422</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289748</xdr:colOff>
      <xdr:row>54</xdr:row>
      <xdr:rowOff>27216</xdr:rowOff>
    </xdr:from>
    <xdr:to>
      <xdr:col>11</xdr:col>
      <xdr:colOff>121667</xdr:colOff>
      <xdr:row>67</xdr:row>
      <xdr:rowOff>150480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132882</xdr:colOff>
      <xdr:row>54</xdr:row>
      <xdr:rowOff>16009</xdr:rowOff>
    </xdr:from>
    <xdr:to>
      <xdr:col>16</xdr:col>
      <xdr:colOff>569919</xdr:colOff>
      <xdr:row>67</xdr:row>
      <xdr:rowOff>139273</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16</xdr:col>
      <xdr:colOff>581118</xdr:colOff>
      <xdr:row>54</xdr:row>
      <xdr:rowOff>4803</xdr:rowOff>
    </xdr:from>
    <xdr:to>
      <xdr:col>22</xdr:col>
      <xdr:colOff>413037</xdr:colOff>
      <xdr:row>67</xdr:row>
      <xdr:rowOff>128067</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22</xdr:col>
      <xdr:colOff>401821</xdr:colOff>
      <xdr:row>54</xdr:row>
      <xdr:rowOff>4802</xdr:rowOff>
    </xdr:from>
    <xdr:to>
      <xdr:col>28</xdr:col>
      <xdr:colOff>233740</xdr:colOff>
      <xdr:row>67</xdr:row>
      <xdr:rowOff>128066</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54429</xdr:colOff>
      <xdr:row>67</xdr:row>
      <xdr:rowOff>161683</xdr:rowOff>
    </xdr:from>
    <xdr:to>
      <xdr:col>5</xdr:col>
      <xdr:colOff>305468</xdr:colOff>
      <xdr:row>81</xdr:row>
      <xdr:rowOff>94449</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267337</xdr:colOff>
      <xdr:row>67</xdr:row>
      <xdr:rowOff>161685</xdr:rowOff>
    </xdr:from>
    <xdr:to>
      <xdr:col>11</xdr:col>
      <xdr:colOff>110460</xdr:colOff>
      <xdr:row>81</xdr:row>
      <xdr:rowOff>83244</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11</xdr:col>
      <xdr:colOff>132867</xdr:colOff>
      <xdr:row>67</xdr:row>
      <xdr:rowOff>150477</xdr:rowOff>
    </xdr:from>
    <xdr:to>
      <xdr:col>16</xdr:col>
      <xdr:colOff>581108</xdr:colOff>
      <xdr:row>81</xdr:row>
      <xdr:rowOff>79673</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16</xdr:col>
      <xdr:colOff>581102</xdr:colOff>
      <xdr:row>67</xdr:row>
      <xdr:rowOff>139271</xdr:rowOff>
    </xdr:from>
    <xdr:to>
      <xdr:col>22</xdr:col>
      <xdr:colOff>413018</xdr:colOff>
      <xdr:row>81</xdr:row>
      <xdr:rowOff>83739</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22</xdr:col>
      <xdr:colOff>394608</xdr:colOff>
      <xdr:row>68</xdr:row>
      <xdr:rowOff>27214</xdr:rowOff>
    </xdr:from>
    <xdr:to>
      <xdr:col>28</xdr:col>
      <xdr:colOff>226527</xdr:colOff>
      <xdr:row>81</xdr:row>
      <xdr:rowOff>150478</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18</xdr:col>
      <xdr:colOff>149679</xdr:colOff>
      <xdr:row>39</xdr:row>
      <xdr:rowOff>176892</xdr:rowOff>
    </xdr:from>
    <xdr:to>
      <xdr:col>23</xdr:col>
      <xdr:colOff>593920</xdr:colOff>
      <xdr:row>52</xdr:row>
      <xdr:rowOff>55227</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83243</xdr:colOff>
      <xdr:row>105</xdr:row>
      <xdr:rowOff>65636</xdr:rowOff>
    </xdr:from>
    <xdr:to>
      <xdr:col>5</xdr:col>
      <xdr:colOff>323714</xdr:colOff>
      <xdr:row>119</xdr:row>
      <xdr:rowOff>8137</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262534</xdr:colOff>
      <xdr:row>105</xdr:row>
      <xdr:rowOff>54431</xdr:rowOff>
    </xdr:from>
    <xdr:to>
      <xdr:col>11</xdr:col>
      <xdr:colOff>94453</xdr:colOff>
      <xdr:row>118</xdr:row>
      <xdr:rowOff>177695</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11</xdr:col>
      <xdr:colOff>105668</xdr:colOff>
      <xdr:row>105</xdr:row>
      <xdr:rowOff>43224</xdr:rowOff>
    </xdr:from>
    <xdr:to>
      <xdr:col>16</xdr:col>
      <xdr:colOff>542705</xdr:colOff>
      <xdr:row>118</xdr:row>
      <xdr:rowOff>166488</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16</xdr:col>
      <xdr:colOff>553904</xdr:colOff>
      <xdr:row>105</xdr:row>
      <xdr:rowOff>32018</xdr:rowOff>
    </xdr:from>
    <xdr:to>
      <xdr:col>22</xdr:col>
      <xdr:colOff>385823</xdr:colOff>
      <xdr:row>118</xdr:row>
      <xdr:rowOff>155282</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22</xdr:col>
      <xdr:colOff>374607</xdr:colOff>
      <xdr:row>105</xdr:row>
      <xdr:rowOff>32017</xdr:rowOff>
    </xdr:from>
    <xdr:to>
      <xdr:col>28</xdr:col>
      <xdr:colOff>206526</xdr:colOff>
      <xdr:row>118</xdr:row>
      <xdr:rowOff>155281</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27215</xdr:colOff>
      <xdr:row>118</xdr:row>
      <xdr:rowOff>188898</xdr:rowOff>
    </xdr:from>
    <xdr:to>
      <xdr:col>5</xdr:col>
      <xdr:colOff>278254</xdr:colOff>
      <xdr:row>132</xdr:row>
      <xdr:rowOff>121664</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240123</xdr:colOff>
      <xdr:row>118</xdr:row>
      <xdr:rowOff>188900</xdr:rowOff>
    </xdr:from>
    <xdr:to>
      <xdr:col>11</xdr:col>
      <xdr:colOff>83246</xdr:colOff>
      <xdr:row>132</xdr:row>
      <xdr:rowOff>110459</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11</xdr:col>
      <xdr:colOff>105653</xdr:colOff>
      <xdr:row>118</xdr:row>
      <xdr:rowOff>177692</xdr:rowOff>
    </xdr:from>
    <xdr:to>
      <xdr:col>16</xdr:col>
      <xdr:colOff>553894</xdr:colOff>
      <xdr:row>132</xdr:row>
      <xdr:rowOff>106888</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16</xdr:col>
      <xdr:colOff>553888</xdr:colOff>
      <xdr:row>118</xdr:row>
      <xdr:rowOff>166486</xdr:rowOff>
    </xdr:from>
    <xdr:to>
      <xdr:col>22</xdr:col>
      <xdr:colOff>385804</xdr:colOff>
      <xdr:row>132</xdr:row>
      <xdr:rowOff>110954</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22</xdr:col>
      <xdr:colOff>367394</xdr:colOff>
      <xdr:row>119</xdr:row>
      <xdr:rowOff>54429</xdr:rowOff>
    </xdr:from>
    <xdr:to>
      <xdr:col>28</xdr:col>
      <xdr:colOff>199313</xdr:colOff>
      <xdr:row>132</xdr:row>
      <xdr:rowOff>177693</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18</xdr:col>
      <xdr:colOff>149679</xdr:colOff>
      <xdr:row>89</xdr:row>
      <xdr:rowOff>13607</xdr:rowOff>
    </xdr:from>
    <xdr:to>
      <xdr:col>23</xdr:col>
      <xdr:colOff>593920</xdr:colOff>
      <xdr:row>102</xdr:row>
      <xdr:rowOff>136871</xdr:rowOff>
    </xdr:to>
    <xdr:graphicFrame macro="">
      <xdr:nvGraphicFramePr>
        <xdr:cNvPr id="34" name="Chart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com%20feedback%2022-23%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com feedback 22-23"/>
      <sheetName val="Dr. Dharmendra Singh"/>
      <sheetName val="Dr. Devdutt Sharma"/>
      <sheetName val="Ku. Pooja Khandelwal"/>
      <sheetName val=" Smt. Anita Thakur"/>
    </sheetNames>
    <sheetDataSet>
      <sheetData sheetId="0" refreshError="1"/>
      <sheetData sheetId="1">
        <row r="1">
          <cell r="F1" t="str">
            <v xml:space="preserve">1. व्याख्यान से रूचि में वृद्धि हुई, आप इस बात से सहमत हैं?
Do you agree that lecture? Increased interest?
</v>
          </cell>
          <cell r="G1" t="str">
            <v xml:space="preserve">2. शिक्षण जानकारी से परिपूर्ण था क्या आप इस बात से सहमत हैं?
The teaching was full of information. Do you agree with this?
</v>
          </cell>
          <cell r="H1" t="str">
            <v xml:space="preserve">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v>
          </cell>
          <cell r="I1" t="str">
            <v xml:space="preserve">4. शिक्षक विद्यार्थियों के द्वारा पूछे गये प्रश्नो का समाधान करने हेतु तत्पर  रहते है क्या आप इस बात से सहमत हैं? 
 Teacher always ready to solve the questions asked by the students. Do you agree with this ? 
</v>
          </cell>
          <cell r="J1" t="str">
            <v xml:space="preserve">5. शिक्षक ने विषय के प्रति रूचि जागृत की , क्या आप इस बात से सहमत हैं?  
Do you agree that teacher aroused interest in the subject ?
</v>
          </cell>
          <cell r="K1" t="str">
            <v xml:space="preserve">6.  समय पर पाठ्यक्रम पूर्ण हुआ, क्या आप इस बात से सहमत हैं? 
Do you agree that the syllabus was completed on time  ?
</v>
          </cell>
          <cell r="L1" t="str">
            <v xml:space="preserve">7. शिक्षक समयनिष्ट है एवं नियमित व्याख्यान देते है, क्या आप इस बात से सहमत हैं? 
The teachers are punctual and give regular lectures. Do you agree with this ?
</v>
          </cell>
          <cell r="M1" t="str">
            <v xml:space="preserve">8. शिक्षक का सम्प्रेषण सुस्पष्ठ है ,क्या आप इस बात से सहमत हैं ?
Teacher's communication is clear. Do you agree with this ? 
</v>
          </cell>
          <cell r="N1" t="str">
            <v xml:space="preserve">9. शिक्षक ने शिक्षण के दौरान आधुनिक तकनीक पावर पॉइन्ट का प्रयोग किया, क्या आप इस बात से सहमत हैं? 
Teacher used modern technology power point during teaching. Do you agree with this ?
</v>
          </cell>
          <cell r="O1" t="str">
            <v xml:space="preserve">10. विषय अवधारणा पर शिक्षक का ज्ञान
Teacher's knowledge on subject concept?
</v>
          </cell>
          <cell r="P1" t="str">
            <v xml:space="preserve">11. अपने शिक्षक से संतुष्टि का स्तर बताइये
Indicate you level of satisfaction with your teacher.
</v>
          </cell>
        </row>
        <row r="2">
          <cell r="F2" t="str">
            <v>Strongly Agree</v>
          </cell>
          <cell r="G2" t="str">
            <v>Strongly Agree</v>
          </cell>
          <cell r="H2" t="str">
            <v>Strongly Agree</v>
          </cell>
          <cell r="I2" t="str">
            <v>Agree</v>
          </cell>
          <cell r="J2" t="str">
            <v>Agree</v>
          </cell>
          <cell r="K2" t="str">
            <v>Strongly Agree</v>
          </cell>
          <cell r="L2" t="str">
            <v>Agree</v>
          </cell>
          <cell r="M2" t="str">
            <v>Agree</v>
          </cell>
          <cell r="N2" t="str">
            <v>Agree</v>
          </cell>
        </row>
        <row r="3">
          <cell r="E3" t="str">
            <v>Strongly Agree</v>
          </cell>
          <cell r="F3">
            <v>1</v>
          </cell>
          <cell r="G3">
            <v>1</v>
          </cell>
          <cell r="H3">
            <v>1</v>
          </cell>
          <cell r="I3">
            <v>0</v>
          </cell>
          <cell r="J3">
            <v>0</v>
          </cell>
          <cell r="K3">
            <v>1</v>
          </cell>
          <cell r="L3">
            <v>0</v>
          </cell>
          <cell r="M3">
            <v>0</v>
          </cell>
          <cell r="N3">
            <v>0</v>
          </cell>
          <cell r="O3">
            <v>1</v>
          </cell>
          <cell r="P3">
            <v>1</v>
          </cell>
        </row>
        <row r="4">
          <cell r="E4" t="str">
            <v>Agree</v>
          </cell>
          <cell r="F4">
            <v>0</v>
          </cell>
          <cell r="G4">
            <v>0</v>
          </cell>
          <cell r="H4">
            <v>0</v>
          </cell>
          <cell r="I4">
            <v>1</v>
          </cell>
          <cell r="J4">
            <v>1</v>
          </cell>
          <cell r="K4">
            <v>0</v>
          </cell>
          <cell r="L4">
            <v>1</v>
          </cell>
          <cell r="M4">
            <v>1</v>
          </cell>
          <cell r="N4">
            <v>1</v>
          </cell>
          <cell r="O4">
            <v>0</v>
          </cell>
          <cell r="P4">
            <v>0</v>
          </cell>
        </row>
        <row r="5">
          <cell r="E5" t="str">
            <v>Not Agree &amp; Not Disagree</v>
          </cell>
          <cell r="F5">
            <v>0</v>
          </cell>
          <cell r="G5">
            <v>0</v>
          </cell>
          <cell r="H5">
            <v>0</v>
          </cell>
          <cell r="I5">
            <v>0</v>
          </cell>
          <cell r="J5">
            <v>0</v>
          </cell>
          <cell r="K5">
            <v>0</v>
          </cell>
          <cell r="L5">
            <v>0</v>
          </cell>
          <cell r="M5">
            <v>0</v>
          </cell>
          <cell r="N5">
            <v>0</v>
          </cell>
          <cell r="O5">
            <v>0</v>
          </cell>
          <cell r="P5">
            <v>0</v>
          </cell>
        </row>
        <row r="6">
          <cell r="E6" t="str">
            <v>Disagree</v>
          </cell>
          <cell r="F6">
            <v>0</v>
          </cell>
          <cell r="G6">
            <v>0</v>
          </cell>
          <cell r="H6">
            <v>0</v>
          </cell>
          <cell r="I6">
            <v>0</v>
          </cell>
          <cell r="J6">
            <v>0</v>
          </cell>
          <cell r="K6">
            <v>0</v>
          </cell>
          <cell r="L6">
            <v>0</v>
          </cell>
          <cell r="M6">
            <v>0</v>
          </cell>
          <cell r="N6">
            <v>0</v>
          </cell>
          <cell r="O6">
            <v>0</v>
          </cell>
          <cell r="P6">
            <v>0</v>
          </cell>
        </row>
        <row r="7">
          <cell r="E7" t="str">
            <v>Strongly Disagree</v>
          </cell>
          <cell r="F7">
            <v>0</v>
          </cell>
          <cell r="G7">
            <v>0</v>
          </cell>
          <cell r="H7">
            <v>0</v>
          </cell>
          <cell r="I7">
            <v>0</v>
          </cell>
          <cell r="J7">
            <v>0</v>
          </cell>
          <cell r="K7">
            <v>0</v>
          </cell>
          <cell r="L7">
            <v>0</v>
          </cell>
          <cell r="M7">
            <v>0</v>
          </cell>
          <cell r="N7">
            <v>0</v>
          </cell>
          <cell r="O7">
            <v>0</v>
          </cell>
          <cell r="P7">
            <v>0</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dimension ref="A1:Q453"/>
  <sheetViews>
    <sheetView topLeftCell="A439" zoomScale="85" zoomScaleNormal="85" workbookViewId="0">
      <selection activeCell="H460" sqref="H460"/>
    </sheetView>
  </sheetViews>
  <sheetFormatPr defaultRowHeight="15"/>
  <cols>
    <col min="2" max="2" width="16.7109375" customWidth="1"/>
    <col min="3" max="3" width="16.42578125" customWidth="1"/>
    <col min="4" max="4" width="6.28515625" bestFit="1" customWidth="1"/>
    <col min="6" max="6" width="25.7109375" customWidth="1"/>
  </cols>
  <sheetData>
    <row r="1" spans="1:17" ht="345">
      <c r="A1" t="s">
        <v>0</v>
      </c>
      <c r="B1" t="s">
        <v>1</v>
      </c>
      <c r="C1" t="s">
        <v>2</v>
      </c>
      <c r="D1" t="s">
        <v>3</v>
      </c>
      <c r="E1" t="s">
        <v>4</v>
      </c>
      <c r="F1" t="s">
        <v>5</v>
      </c>
      <c r="G1" t="s">
        <v>6</v>
      </c>
      <c r="H1" t="s">
        <v>7</v>
      </c>
      <c r="I1" s="1" t="s">
        <v>8</v>
      </c>
      <c r="J1" s="1" t="s">
        <v>9</v>
      </c>
      <c r="K1" t="s">
        <v>10</v>
      </c>
      <c r="L1" t="s">
        <v>11</v>
      </c>
      <c r="M1" t="s">
        <v>12</v>
      </c>
      <c r="N1" s="2" t="s">
        <v>13</v>
      </c>
      <c r="O1" t="s">
        <v>14</v>
      </c>
      <c r="P1" t="s">
        <v>15</v>
      </c>
      <c r="Q1" t="s">
        <v>16</v>
      </c>
    </row>
    <row r="2" spans="1:17">
      <c r="A2" t="s">
        <v>150</v>
      </c>
      <c r="B2" t="s">
        <v>151</v>
      </c>
      <c r="C2" t="s">
        <v>152</v>
      </c>
      <c r="D2" t="s">
        <v>45</v>
      </c>
      <c r="E2">
        <v>220391</v>
      </c>
      <c r="F2" t="s">
        <v>35</v>
      </c>
      <c r="G2" t="s">
        <v>22</v>
      </c>
      <c r="H2" t="s">
        <v>22</v>
      </c>
      <c r="I2" t="s">
        <v>24</v>
      </c>
      <c r="J2" t="s">
        <v>22</v>
      </c>
      <c r="K2" t="s">
        <v>22</v>
      </c>
      <c r="L2" t="s">
        <v>23</v>
      </c>
      <c r="M2" t="s">
        <v>22</v>
      </c>
      <c r="N2" t="s">
        <v>22</v>
      </c>
      <c r="O2" t="s">
        <v>23</v>
      </c>
      <c r="P2">
        <v>5</v>
      </c>
      <c r="Q2" t="s">
        <v>78</v>
      </c>
    </row>
    <row r="3" spans="1:17">
      <c r="A3" t="s">
        <v>190</v>
      </c>
      <c r="B3" t="s">
        <v>191</v>
      </c>
      <c r="C3" t="s">
        <v>192</v>
      </c>
      <c r="D3" t="s">
        <v>45</v>
      </c>
      <c r="E3">
        <v>220398</v>
      </c>
      <c r="F3" t="s">
        <v>35</v>
      </c>
      <c r="G3" t="s">
        <v>24</v>
      </c>
      <c r="H3" t="s">
        <v>24</v>
      </c>
      <c r="I3" t="s">
        <v>24</v>
      </c>
      <c r="J3" t="s">
        <v>22</v>
      </c>
      <c r="K3" t="s">
        <v>22</v>
      </c>
      <c r="L3" t="s">
        <v>93</v>
      </c>
      <c r="M3" t="s">
        <v>93</v>
      </c>
      <c r="N3" t="s">
        <v>22</v>
      </c>
      <c r="O3" t="s">
        <v>93</v>
      </c>
      <c r="P3">
        <v>5</v>
      </c>
      <c r="Q3" t="s">
        <v>29</v>
      </c>
    </row>
    <row r="4" spans="1:17">
      <c r="F4" s="4" t="s">
        <v>24</v>
      </c>
      <c r="G4" s="5">
        <f>COUNTIF(G2:G3,"Strongly Agree")</f>
        <v>1</v>
      </c>
      <c r="H4" s="5">
        <f t="shared" ref="H4:O4" si="0">COUNTIF(H2:H3,"Strongly Agree")</f>
        <v>1</v>
      </c>
      <c r="I4" s="5">
        <f t="shared" si="0"/>
        <v>2</v>
      </c>
      <c r="J4" s="5">
        <f t="shared" si="0"/>
        <v>0</v>
      </c>
      <c r="K4" s="5">
        <f t="shared" si="0"/>
        <v>0</v>
      </c>
      <c r="L4" s="5">
        <f t="shared" si="0"/>
        <v>0</v>
      </c>
      <c r="M4" s="5">
        <f t="shared" si="0"/>
        <v>0</v>
      </c>
      <c r="N4" s="5">
        <f t="shared" si="0"/>
        <v>0</v>
      </c>
      <c r="O4" s="5">
        <f t="shared" si="0"/>
        <v>0</v>
      </c>
      <c r="P4" s="6">
        <f>COUNTIF(P2:P3,"5")</f>
        <v>2</v>
      </c>
      <c r="Q4" s="6">
        <f>COUNTIF(Q2:Q3,"Highly Satisfied")</f>
        <v>0</v>
      </c>
    </row>
    <row r="5" spans="1:17">
      <c r="F5" s="4" t="s">
        <v>22</v>
      </c>
      <c r="G5" s="5">
        <f>COUNTIF(G2:G3,"Agree")</f>
        <v>1</v>
      </c>
      <c r="H5" s="5">
        <f t="shared" ref="H5:O5" si="1">COUNTIF(H2:H3,"Agree")</f>
        <v>1</v>
      </c>
      <c r="I5" s="5">
        <f t="shared" si="1"/>
        <v>0</v>
      </c>
      <c r="J5" s="5">
        <f t="shared" si="1"/>
        <v>2</v>
      </c>
      <c r="K5" s="5">
        <f t="shared" si="1"/>
        <v>2</v>
      </c>
      <c r="L5" s="5">
        <f t="shared" si="1"/>
        <v>0</v>
      </c>
      <c r="M5" s="5">
        <f t="shared" si="1"/>
        <v>1</v>
      </c>
      <c r="N5" s="5">
        <f t="shared" si="1"/>
        <v>2</v>
      </c>
      <c r="O5" s="5">
        <f t="shared" si="1"/>
        <v>0</v>
      </c>
      <c r="P5" s="6">
        <f>COUNTIF(P2:P3,"4")</f>
        <v>0</v>
      </c>
      <c r="Q5" s="6">
        <f>COUNTIF(Q2:Q3,"Satisfied")</f>
        <v>1</v>
      </c>
    </row>
    <row r="6" spans="1:17">
      <c r="F6" s="4" t="s">
        <v>23</v>
      </c>
      <c r="G6" s="5">
        <f>COUNTIF(G2:G3,"Not Agree &amp; Not Disagree")</f>
        <v>0</v>
      </c>
      <c r="H6" s="5">
        <f t="shared" ref="H6:O6" si="2">COUNTIF(H2:H3,"Not Agree &amp; Not Disagree")</f>
        <v>0</v>
      </c>
      <c r="I6" s="5">
        <f t="shared" si="2"/>
        <v>0</v>
      </c>
      <c r="J6" s="5">
        <f t="shared" si="2"/>
        <v>0</v>
      </c>
      <c r="K6" s="5">
        <f t="shared" si="2"/>
        <v>0</v>
      </c>
      <c r="L6" s="5">
        <f t="shared" si="2"/>
        <v>1</v>
      </c>
      <c r="M6" s="5">
        <f t="shared" si="2"/>
        <v>0</v>
      </c>
      <c r="N6" s="5">
        <f t="shared" si="2"/>
        <v>0</v>
      </c>
      <c r="O6" s="5">
        <f t="shared" si="2"/>
        <v>1</v>
      </c>
      <c r="P6" s="6">
        <f>COUNTIF(P2:P3,3)</f>
        <v>0</v>
      </c>
      <c r="Q6" s="6">
        <f>COUNTIF(Q2:Q3,"Avarage")</f>
        <v>1</v>
      </c>
    </row>
    <row r="7" spans="1:17">
      <c r="F7" s="4" t="s">
        <v>47</v>
      </c>
      <c r="G7" s="5">
        <f>COUNTIF(G2:G3,"Disagree")</f>
        <v>0</v>
      </c>
      <c r="H7" s="5">
        <f t="shared" ref="H7:O7" si="3">COUNTIF(H2:H3,"Disagree")</f>
        <v>0</v>
      </c>
      <c r="I7" s="5">
        <f t="shared" si="3"/>
        <v>0</v>
      </c>
      <c r="J7" s="5">
        <f t="shared" si="3"/>
        <v>0</v>
      </c>
      <c r="K7" s="5">
        <f t="shared" si="3"/>
        <v>0</v>
      </c>
      <c r="L7" s="5">
        <f t="shared" si="3"/>
        <v>0</v>
      </c>
      <c r="M7" s="5">
        <f t="shared" si="3"/>
        <v>0</v>
      </c>
      <c r="N7" s="5">
        <f t="shared" si="3"/>
        <v>0</v>
      </c>
      <c r="O7" s="5">
        <f t="shared" si="3"/>
        <v>0</v>
      </c>
      <c r="P7" s="6">
        <f>COUNTIF(P2:P3,2)</f>
        <v>0</v>
      </c>
      <c r="Q7" s="6">
        <f>COUNTIF(Q2:Q3,"Dissatisfied")</f>
        <v>0</v>
      </c>
    </row>
    <row r="8" spans="1:17">
      <c r="F8" s="4" t="s">
        <v>93</v>
      </c>
      <c r="G8" s="5">
        <f>COUNTIF(G2:G3,"Strongly Disagree")</f>
        <v>0</v>
      </c>
      <c r="H8" s="5">
        <f t="shared" ref="H8:O8" si="4">COUNTIF(H2:H3,"Strongly Disagree")</f>
        <v>0</v>
      </c>
      <c r="I8" s="5">
        <f t="shared" si="4"/>
        <v>0</v>
      </c>
      <c r="J8" s="5">
        <f t="shared" si="4"/>
        <v>0</v>
      </c>
      <c r="K8" s="5">
        <f t="shared" si="4"/>
        <v>0</v>
      </c>
      <c r="L8" s="5">
        <f t="shared" si="4"/>
        <v>1</v>
      </c>
      <c r="M8" s="5">
        <f t="shared" si="4"/>
        <v>1</v>
      </c>
      <c r="N8" s="5">
        <f t="shared" si="4"/>
        <v>0</v>
      </c>
      <c r="O8" s="5">
        <f t="shared" si="4"/>
        <v>1</v>
      </c>
      <c r="P8" s="6">
        <f>COUNTIF(P2:P3,1)</f>
        <v>0</v>
      </c>
      <c r="Q8" s="6">
        <f>COUNTIF(Q2:Q3,"Highly Dissatisfied")</f>
        <v>0</v>
      </c>
    </row>
    <row r="12" spans="1:17">
      <c r="A12" t="s">
        <v>32</v>
      </c>
      <c r="B12" t="s">
        <v>33</v>
      </c>
      <c r="C12" t="s">
        <v>34</v>
      </c>
      <c r="D12" t="s">
        <v>20</v>
      </c>
      <c r="F12" t="s">
        <v>35</v>
      </c>
      <c r="G12" t="s">
        <v>22</v>
      </c>
      <c r="H12" t="s">
        <v>22</v>
      </c>
      <c r="I12" t="s">
        <v>22</v>
      </c>
      <c r="J12" t="s">
        <v>22</v>
      </c>
      <c r="K12" t="s">
        <v>22</v>
      </c>
      <c r="L12" t="s">
        <v>22</v>
      </c>
      <c r="M12" t="s">
        <v>22</v>
      </c>
      <c r="N12" t="s">
        <v>22</v>
      </c>
      <c r="O12" t="s">
        <v>22</v>
      </c>
      <c r="P12">
        <v>5</v>
      </c>
      <c r="Q12" t="s">
        <v>36</v>
      </c>
    </row>
    <row r="13" spans="1:17">
      <c r="A13" t="s">
        <v>222</v>
      </c>
      <c r="B13" t="s">
        <v>220</v>
      </c>
      <c r="C13" t="s">
        <v>223</v>
      </c>
      <c r="D13" t="s">
        <v>20</v>
      </c>
      <c r="F13" t="s">
        <v>35</v>
      </c>
      <c r="G13" t="s">
        <v>22</v>
      </c>
      <c r="H13" t="s">
        <v>24</v>
      </c>
      <c r="I13" t="s">
        <v>22</v>
      </c>
      <c r="J13" t="s">
        <v>24</v>
      </c>
      <c r="K13" t="s">
        <v>22</v>
      </c>
      <c r="L13" t="s">
        <v>24</v>
      </c>
      <c r="M13" t="s">
        <v>24</v>
      </c>
      <c r="N13" t="s">
        <v>22</v>
      </c>
      <c r="O13" t="s">
        <v>22</v>
      </c>
      <c r="P13">
        <v>5</v>
      </c>
      <c r="Q13" t="s">
        <v>36</v>
      </c>
    </row>
    <row r="14" spans="1:17">
      <c r="A14" t="s">
        <v>239</v>
      </c>
      <c r="B14" t="s">
        <v>240</v>
      </c>
      <c r="C14" t="s">
        <v>241</v>
      </c>
      <c r="D14" t="s">
        <v>20</v>
      </c>
      <c r="E14">
        <v>220822</v>
      </c>
      <c r="F14" t="s">
        <v>35</v>
      </c>
      <c r="G14" t="s">
        <v>22</v>
      </c>
      <c r="H14" t="s">
        <v>22</v>
      </c>
      <c r="I14" t="s">
        <v>24</v>
      </c>
      <c r="J14" t="s">
        <v>24</v>
      </c>
      <c r="K14" t="s">
        <v>22</v>
      </c>
      <c r="L14" t="s">
        <v>22</v>
      </c>
      <c r="M14" t="s">
        <v>22</v>
      </c>
      <c r="N14" t="s">
        <v>22</v>
      </c>
      <c r="O14" t="s">
        <v>47</v>
      </c>
      <c r="P14">
        <v>4</v>
      </c>
      <c r="Q14" t="s">
        <v>29</v>
      </c>
    </row>
    <row r="15" spans="1:17">
      <c r="A15" t="s">
        <v>263</v>
      </c>
      <c r="B15" t="s">
        <v>264</v>
      </c>
      <c r="C15" t="s">
        <v>265</v>
      </c>
      <c r="D15" t="s">
        <v>20</v>
      </c>
      <c r="E15">
        <v>220774</v>
      </c>
      <c r="F15" t="s">
        <v>35</v>
      </c>
      <c r="G15" t="s">
        <v>22</v>
      </c>
      <c r="H15" t="s">
        <v>47</v>
      </c>
      <c r="I15" t="s">
        <v>22</v>
      </c>
      <c r="J15" t="s">
        <v>22</v>
      </c>
      <c r="K15" t="s">
        <v>22</v>
      </c>
      <c r="L15" t="s">
        <v>47</v>
      </c>
      <c r="M15" t="s">
        <v>22</v>
      </c>
      <c r="N15" t="s">
        <v>22</v>
      </c>
      <c r="O15" t="s">
        <v>22</v>
      </c>
      <c r="P15">
        <v>1</v>
      </c>
      <c r="Q15" t="s">
        <v>36</v>
      </c>
    </row>
    <row r="16" spans="1:17">
      <c r="A16" t="s">
        <v>270</v>
      </c>
      <c r="B16" t="s">
        <v>267</v>
      </c>
      <c r="C16" t="s">
        <v>268</v>
      </c>
      <c r="D16" t="s">
        <v>20</v>
      </c>
      <c r="E16" s="3">
        <v>44796</v>
      </c>
      <c r="F16" t="s">
        <v>35</v>
      </c>
      <c r="G16" t="s">
        <v>22</v>
      </c>
      <c r="H16" t="s">
        <v>22</v>
      </c>
      <c r="I16" t="s">
        <v>22</v>
      </c>
      <c r="J16" t="s">
        <v>22</v>
      </c>
      <c r="K16" t="s">
        <v>22</v>
      </c>
      <c r="L16" t="s">
        <v>22</v>
      </c>
      <c r="M16" t="s">
        <v>22</v>
      </c>
      <c r="N16" t="s">
        <v>22</v>
      </c>
      <c r="O16" t="s">
        <v>22</v>
      </c>
      <c r="P16">
        <v>4</v>
      </c>
      <c r="Q16" t="s">
        <v>29</v>
      </c>
    </row>
    <row r="17" spans="1:17">
      <c r="A17" t="s">
        <v>311</v>
      </c>
      <c r="B17" t="s">
        <v>18</v>
      </c>
      <c r="C17" t="s">
        <v>19</v>
      </c>
      <c r="D17" t="s">
        <v>20</v>
      </c>
      <c r="E17">
        <v>220715</v>
      </c>
      <c r="F17" t="s">
        <v>35</v>
      </c>
      <c r="G17" t="s">
        <v>22</v>
      </c>
      <c r="H17" t="s">
        <v>22</v>
      </c>
      <c r="I17" t="s">
        <v>22</v>
      </c>
      <c r="J17" t="s">
        <v>24</v>
      </c>
      <c r="K17" t="s">
        <v>24</v>
      </c>
      <c r="L17" t="s">
        <v>22</v>
      </c>
      <c r="M17" t="s">
        <v>22</v>
      </c>
      <c r="N17" t="s">
        <v>22</v>
      </c>
      <c r="O17" t="s">
        <v>22</v>
      </c>
      <c r="P17">
        <v>4</v>
      </c>
      <c r="Q17" t="s">
        <v>29</v>
      </c>
    </row>
    <row r="18" spans="1:17">
      <c r="A18" t="s">
        <v>375</v>
      </c>
      <c r="B18" t="s">
        <v>373</v>
      </c>
      <c r="C18" t="s">
        <v>374</v>
      </c>
      <c r="D18" t="s">
        <v>20</v>
      </c>
      <c r="E18">
        <v>220700</v>
      </c>
      <c r="F18" t="s">
        <v>35</v>
      </c>
      <c r="G18" t="s">
        <v>22</v>
      </c>
      <c r="H18" t="s">
        <v>22</v>
      </c>
      <c r="I18" t="s">
        <v>22</v>
      </c>
      <c r="J18" t="s">
        <v>22</v>
      </c>
      <c r="K18" t="s">
        <v>22</v>
      </c>
      <c r="L18" t="s">
        <v>22</v>
      </c>
      <c r="M18" t="s">
        <v>22</v>
      </c>
      <c r="N18" t="s">
        <v>22</v>
      </c>
      <c r="O18" t="s">
        <v>47</v>
      </c>
      <c r="P18">
        <v>5</v>
      </c>
      <c r="Q18" t="s">
        <v>29</v>
      </c>
    </row>
    <row r="19" spans="1:17">
      <c r="A19" t="s">
        <v>386</v>
      </c>
      <c r="B19" t="s">
        <v>387</v>
      </c>
      <c r="C19" t="s">
        <v>385</v>
      </c>
      <c r="D19" t="s">
        <v>20</v>
      </c>
      <c r="F19" t="s">
        <v>35</v>
      </c>
      <c r="G19" t="s">
        <v>22</v>
      </c>
      <c r="H19" t="s">
        <v>22</v>
      </c>
      <c r="I19" t="s">
        <v>22</v>
      </c>
      <c r="J19" t="s">
        <v>22</v>
      </c>
      <c r="K19" t="s">
        <v>22</v>
      </c>
      <c r="L19" t="s">
        <v>22</v>
      </c>
      <c r="M19" t="s">
        <v>22</v>
      </c>
      <c r="N19" t="s">
        <v>22</v>
      </c>
      <c r="O19" t="s">
        <v>22</v>
      </c>
      <c r="P19">
        <v>4</v>
      </c>
      <c r="Q19" t="s">
        <v>78</v>
      </c>
    </row>
    <row r="20" spans="1:17">
      <c r="A20" t="s">
        <v>60</v>
      </c>
      <c r="B20" t="s">
        <v>27</v>
      </c>
      <c r="C20" t="s">
        <v>28</v>
      </c>
      <c r="E20">
        <v>220810</v>
      </c>
      <c r="F20" t="s">
        <v>35</v>
      </c>
      <c r="G20" t="s">
        <v>24</v>
      </c>
      <c r="H20" t="s">
        <v>24</v>
      </c>
      <c r="I20" t="s">
        <v>24</v>
      </c>
      <c r="J20" t="s">
        <v>24</v>
      </c>
      <c r="K20" t="s">
        <v>24</v>
      </c>
      <c r="L20" t="s">
        <v>24</v>
      </c>
      <c r="M20" t="s">
        <v>24</v>
      </c>
      <c r="N20" t="s">
        <v>24</v>
      </c>
      <c r="O20" t="s">
        <v>24</v>
      </c>
      <c r="P20">
        <v>5</v>
      </c>
      <c r="Q20" t="s">
        <v>36</v>
      </c>
    </row>
    <row r="21" spans="1:17">
      <c r="F21" s="4" t="s">
        <v>24</v>
      </c>
      <c r="G21" s="5">
        <f>COUNTIF(G12:G20,"Strongly Agree")</f>
        <v>1</v>
      </c>
      <c r="H21" s="5">
        <f t="shared" ref="H21:O21" si="5">COUNTIF(H12:H20,"Strongly Agree")</f>
        <v>2</v>
      </c>
      <c r="I21" s="5">
        <f t="shared" si="5"/>
        <v>2</v>
      </c>
      <c r="J21" s="5">
        <f t="shared" si="5"/>
        <v>4</v>
      </c>
      <c r="K21" s="5">
        <f t="shared" si="5"/>
        <v>2</v>
      </c>
      <c r="L21" s="5">
        <f t="shared" si="5"/>
        <v>2</v>
      </c>
      <c r="M21" s="5">
        <f t="shared" si="5"/>
        <v>2</v>
      </c>
      <c r="N21" s="5">
        <f t="shared" si="5"/>
        <v>1</v>
      </c>
      <c r="O21" s="5">
        <f t="shared" si="5"/>
        <v>1</v>
      </c>
      <c r="P21" s="6">
        <f>COUNTIF(P12:P20,"5")</f>
        <v>4</v>
      </c>
      <c r="Q21" s="6">
        <f>COUNTIF(Q12:Q20,"Highly Satisfied")</f>
        <v>4</v>
      </c>
    </row>
    <row r="22" spans="1:17">
      <c r="F22" s="4" t="s">
        <v>22</v>
      </c>
      <c r="G22" s="5">
        <f>COUNTIF(G12:G20,"Agree")</f>
        <v>8</v>
      </c>
      <c r="H22" s="5">
        <f t="shared" ref="H22:O22" si="6">COUNTIF(H12:H20,"Agree")</f>
        <v>6</v>
      </c>
      <c r="I22" s="5">
        <f t="shared" si="6"/>
        <v>7</v>
      </c>
      <c r="J22" s="5">
        <f t="shared" si="6"/>
        <v>5</v>
      </c>
      <c r="K22" s="5">
        <f t="shared" si="6"/>
        <v>7</v>
      </c>
      <c r="L22" s="5">
        <f t="shared" si="6"/>
        <v>6</v>
      </c>
      <c r="M22" s="5">
        <f t="shared" si="6"/>
        <v>7</v>
      </c>
      <c r="N22" s="5">
        <f t="shared" si="6"/>
        <v>8</v>
      </c>
      <c r="O22" s="5">
        <f t="shared" si="6"/>
        <v>6</v>
      </c>
      <c r="P22" s="6">
        <f>COUNTIF(P12:P20,"4")</f>
        <v>4</v>
      </c>
      <c r="Q22" s="6">
        <f>COUNTIF(Q12:Q20,"Satisfied")</f>
        <v>4</v>
      </c>
    </row>
    <row r="23" spans="1:17">
      <c r="F23" s="4" t="s">
        <v>23</v>
      </c>
      <c r="G23" s="5">
        <f>COUNTIF(G12:G20,"Not Agree &amp; Not Disagree")</f>
        <v>0</v>
      </c>
      <c r="H23" s="5">
        <f t="shared" ref="H23:O23" si="7">COUNTIF(H12:H20,"Not Agree &amp; Not Disagree")</f>
        <v>0</v>
      </c>
      <c r="I23" s="5">
        <f t="shared" si="7"/>
        <v>0</v>
      </c>
      <c r="J23" s="5">
        <f t="shared" si="7"/>
        <v>0</v>
      </c>
      <c r="K23" s="5">
        <f t="shared" si="7"/>
        <v>0</v>
      </c>
      <c r="L23" s="5">
        <f t="shared" si="7"/>
        <v>0</v>
      </c>
      <c r="M23" s="5">
        <f t="shared" si="7"/>
        <v>0</v>
      </c>
      <c r="N23" s="5">
        <f t="shared" si="7"/>
        <v>0</v>
      </c>
      <c r="O23" s="5">
        <f t="shared" si="7"/>
        <v>0</v>
      </c>
      <c r="P23" s="6">
        <f>COUNTIF(P12:P20,3)</f>
        <v>0</v>
      </c>
      <c r="Q23" s="6">
        <f>COUNTIF(Q12:Q20,"Avarage")</f>
        <v>1</v>
      </c>
    </row>
    <row r="24" spans="1:17">
      <c r="F24" s="4" t="s">
        <v>47</v>
      </c>
      <c r="G24" s="5">
        <f>COUNTIF(G12:G20,"Disagree")</f>
        <v>0</v>
      </c>
      <c r="H24" s="5">
        <f t="shared" ref="H24:O24" si="8">COUNTIF(H12:H20,"Disagree")</f>
        <v>1</v>
      </c>
      <c r="I24" s="5">
        <f t="shared" si="8"/>
        <v>0</v>
      </c>
      <c r="J24" s="5">
        <f t="shared" si="8"/>
        <v>0</v>
      </c>
      <c r="K24" s="5">
        <f t="shared" si="8"/>
        <v>0</v>
      </c>
      <c r="L24" s="5">
        <f t="shared" si="8"/>
        <v>1</v>
      </c>
      <c r="M24" s="5">
        <f t="shared" si="8"/>
        <v>0</v>
      </c>
      <c r="N24" s="5">
        <f t="shared" si="8"/>
        <v>0</v>
      </c>
      <c r="O24" s="5">
        <f t="shared" si="8"/>
        <v>2</v>
      </c>
      <c r="P24" s="6">
        <f>COUNTIF(P12:P20,2)</f>
        <v>0</v>
      </c>
      <c r="Q24" s="6">
        <f>COUNTIF(Q12:Q20,"Dissatisfied")</f>
        <v>0</v>
      </c>
    </row>
    <row r="25" spans="1:17">
      <c r="F25" s="4" t="s">
        <v>93</v>
      </c>
      <c r="G25" s="5">
        <f>COUNTIF(G12:G20,"Strongly Disagree")</f>
        <v>0</v>
      </c>
      <c r="H25" s="5">
        <f t="shared" ref="H25:N25" si="9">COUNTIF(H12:H20,"Strongly Disagree")</f>
        <v>0</v>
      </c>
      <c r="I25" s="5">
        <f t="shared" si="9"/>
        <v>0</v>
      </c>
      <c r="J25" s="5">
        <f t="shared" si="9"/>
        <v>0</v>
      </c>
      <c r="K25" s="5">
        <f t="shared" si="9"/>
        <v>0</v>
      </c>
      <c r="L25" s="5">
        <f t="shared" si="9"/>
        <v>0</v>
      </c>
      <c r="M25" s="5">
        <f t="shared" si="9"/>
        <v>0</v>
      </c>
      <c r="N25" s="5">
        <f t="shared" si="9"/>
        <v>0</v>
      </c>
      <c r="O25" s="5">
        <f>COUNTIF(O12:O20,"Strongly Disagree")</f>
        <v>0</v>
      </c>
      <c r="P25" s="6">
        <f>COUNTIF(P12:P20,1)</f>
        <v>1</v>
      </c>
      <c r="Q25" s="6">
        <f>COUNTIF(Q12:Q20,"Highly Dissatisfied")</f>
        <v>0</v>
      </c>
    </row>
    <row r="31" spans="1:17">
      <c r="A31" t="s">
        <v>74</v>
      </c>
      <c r="B31" t="s">
        <v>75</v>
      </c>
      <c r="C31" t="s">
        <v>76</v>
      </c>
      <c r="D31" t="s">
        <v>20</v>
      </c>
      <c r="E31">
        <v>220711</v>
      </c>
      <c r="F31" t="s">
        <v>77</v>
      </c>
      <c r="G31" t="s">
        <v>22</v>
      </c>
      <c r="H31" t="s">
        <v>22</v>
      </c>
      <c r="I31" t="s">
        <v>22</v>
      </c>
      <c r="J31" t="s">
        <v>22</v>
      </c>
      <c r="K31" t="s">
        <v>22</v>
      </c>
      <c r="L31" t="s">
        <v>22</v>
      </c>
      <c r="M31" t="s">
        <v>22</v>
      </c>
      <c r="N31" t="s">
        <v>22</v>
      </c>
      <c r="O31" t="s">
        <v>22</v>
      </c>
      <c r="P31">
        <v>1</v>
      </c>
      <c r="Q31" t="s">
        <v>78</v>
      </c>
    </row>
    <row r="32" spans="1:17">
      <c r="A32" t="s">
        <v>196</v>
      </c>
      <c r="B32" t="s">
        <v>188</v>
      </c>
      <c r="C32" t="s">
        <v>189</v>
      </c>
      <c r="D32" t="s">
        <v>20</v>
      </c>
      <c r="E32">
        <v>220731</v>
      </c>
      <c r="F32" t="s">
        <v>77</v>
      </c>
      <c r="G32" t="s">
        <v>22</v>
      </c>
      <c r="H32" t="s">
        <v>22</v>
      </c>
      <c r="I32" t="s">
        <v>22</v>
      </c>
      <c r="J32" t="s">
        <v>22</v>
      </c>
      <c r="K32" t="s">
        <v>22</v>
      </c>
      <c r="L32" t="s">
        <v>22</v>
      </c>
      <c r="M32" t="s">
        <v>22</v>
      </c>
      <c r="N32" t="s">
        <v>22</v>
      </c>
      <c r="O32" t="s">
        <v>22</v>
      </c>
      <c r="P32">
        <v>4</v>
      </c>
      <c r="Q32" t="s">
        <v>29</v>
      </c>
    </row>
    <row r="33" spans="1:17">
      <c r="A33" t="s">
        <v>224</v>
      </c>
      <c r="B33" t="s">
        <v>220</v>
      </c>
      <c r="C33" t="s">
        <v>223</v>
      </c>
      <c r="D33" t="s">
        <v>20</v>
      </c>
      <c r="F33" t="s">
        <v>77</v>
      </c>
      <c r="G33" t="s">
        <v>24</v>
      </c>
      <c r="H33" t="s">
        <v>24</v>
      </c>
      <c r="I33" t="s">
        <v>22</v>
      </c>
      <c r="J33" t="s">
        <v>22</v>
      </c>
      <c r="K33" t="s">
        <v>24</v>
      </c>
      <c r="L33" t="s">
        <v>24</v>
      </c>
      <c r="M33" t="s">
        <v>24</v>
      </c>
      <c r="N33" t="s">
        <v>22</v>
      </c>
      <c r="O33" t="s">
        <v>24</v>
      </c>
      <c r="P33">
        <v>5</v>
      </c>
      <c r="Q33" t="s">
        <v>36</v>
      </c>
    </row>
    <row r="34" spans="1:17">
      <c r="A34" t="s">
        <v>269</v>
      </c>
      <c r="B34" t="s">
        <v>267</v>
      </c>
      <c r="C34" t="s">
        <v>268</v>
      </c>
      <c r="D34" t="s">
        <v>20</v>
      </c>
      <c r="E34" s="3">
        <v>44796</v>
      </c>
      <c r="F34" t="s">
        <v>77</v>
      </c>
      <c r="G34" t="s">
        <v>22</v>
      </c>
      <c r="H34" t="s">
        <v>22</v>
      </c>
      <c r="I34" t="s">
        <v>22</v>
      </c>
      <c r="J34" t="s">
        <v>22</v>
      </c>
      <c r="K34" t="s">
        <v>22</v>
      </c>
      <c r="L34" t="s">
        <v>22</v>
      </c>
      <c r="M34" t="s">
        <v>22</v>
      </c>
      <c r="N34" t="s">
        <v>22</v>
      </c>
      <c r="O34" t="s">
        <v>22</v>
      </c>
      <c r="P34">
        <v>4</v>
      </c>
      <c r="Q34" t="s">
        <v>29</v>
      </c>
    </row>
    <row r="35" spans="1:17">
      <c r="A35" t="s">
        <v>313</v>
      </c>
      <c r="B35" t="s">
        <v>18</v>
      </c>
      <c r="C35" t="s">
        <v>314</v>
      </c>
      <c r="D35" t="s">
        <v>20</v>
      </c>
      <c r="E35">
        <v>220715</v>
      </c>
      <c r="F35" t="s">
        <v>77</v>
      </c>
      <c r="G35" t="s">
        <v>24</v>
      </c>
      <c r="H35" t="s">
        <v>24</v>
      </c>
      <c r="I35" t="s">
        <v>24</v>
      </c>
      <c r="J35" t="s">
        <v>24</v>
      </c>
      <c r="K35" t="s">
        <v>24</v>
      </c>
      <c r="L35" t="s">
        <v>24</v>
      </c>
      <c r="M35" t="s">
        <v>22</v>
      </c>
      <c r="N35" t="s">
        <v>22</v>
      </c>
      <c r="O35" t="s">
        <v>22</v>
      </c>
      <c r="P35">
        <v>5</v>
      </c>
      <c r="Q35" t="s">
        <v>36</v>
      </c>
    </row>
    <row r="36" spans="1:17">
      <c r="A36" t="s">
        <v>376</v>
      </c>
      <c r="B36" t="s">
        <v>373</v>
      </c>
      <c r="C36" t="s">
        <v>374</v>
      </c>
      <c r="D36" t="s">
        <v>20</v>
      </c>
      <c r="F36" t="s">
        <v>77</v>
      </c>
      <c r="G36" t="s">
        <v>24</v>
      </c>
      <c r="H36" t="s">
        <v>24</v>
      </c>
      <c r="I36" t="s">
        <v>24</v>
      </c>
      <c r="J36" t="s">
        <v>24</v>
      </c>
      <c r="K36" t="s">
        <v>93</v>
      </c>
      <c r="L36" t="s">
        <v>24</v>
      </c>
      <c r="M36" t="s">
        <v>24</v>
      </c>
      <c r="N36" t="s">
        <v>24</v>
      </c>
      <c r="O36" t="s">
        <v>47</v>
      </c>
      <c r="P36">
        <v>5</v>
      </c>
      <c r="Q36" t="s">
        <v>36</v>
      </c>
    </row>
    <row r="37" spans="1:17">
      <c r="A37" t="s">
        <v>393</v>
      </c>
      <c r="B37" t="s">
        <v>387</v>
      </c>
      <c r="C37" t="s">
        <v>385</v>
      </c>
      <c r="D37" t="s">
        <v>20</v>
      </c>
      <c r="F37" t="s">
        <v>77</v>
      </c>
      <c r="G37" t="s">
        <v>22</v>
      </c>
      <c r="H37" t="s">
        <v>22</v>
      </c>
      <c r="I37" t="s">
        <v>22</v>
      </c>
      <c r="J37" t="s">
        <v>23</v>
      </c>
      <c r="K37" t="s">
        <v>23</v>
      </c>
      <c r="L37" t="s">
        <v>22</v>
      </c>
      <c r="M37" t="s">
        <v>22</v>
      </c>
      <c r="N37" t="s">
        <v>22</v>
      </c>
      <c r="O37" t="s">
        <v>22</v>
      </c>
      <c r="P37">
        <v>3</v>
      </c>
      <c r="Q37" t="s">
        <v>78</v>
      </c>
    </row>
    <row r="38" spans="1:17">
      <c r="F38" s="4" t="s">
        <v>24</v>
      </c>
      <c r="G38" s="5">
        <f>COUNTIF(G31:G37,"Strongly Agree")</f>
        <v>3</v>
      </c>
      <c r="H38" s="5">
        <f t="shared" ref="H38:O38" si="10">COUNTIF(H31:H37,"Strongly Agree")</f>
        <v>3</v>
      </c>
      <c r="I38" s="5">
        <f t="shared" si="10"/>
        <v>2</v>
      </c>
      <c r="J38" s="5">
        <f t="shared" si="10"/>
        <v>2</v>
      </c>
      <c r="K38" s="5">
        <f t="shared" si="10"/>
        <v>2</v>
      </c>
      <c r="L38" s="5">
        <f t="shared" si="10"/>
        <v>3</v>
      </c>
      <c r="M38" s="5">
        <f t="shared" si="10"/>
        <v>2</v>
      </c>
      <c r="N38" s="5">
        <f t="shared" si="10"/>
        <v>1</v>
      </c>
      <c r="O38" s="5">
        <f t="shared" si="10"/>
        <v>1</v>
      </c>
      <c r="P38" s="6">
        <f>COUNTIF(P31:P37,"5")</f>
        <v>3</v>
      </c>
      <c r="Q38" s="6">
        <f>COUNTIF(Q31:Q37,"Highly Satisfied")</f>
        <v>3</v>
      </c>
    </row>
    <row r="39" spans="1:17">
      <c r="F39" s="4" t="s">
        <v>22</v>
      </c>
      <c r="G39" s="5">
        <f>COUNTIF(G31:G37,"Agree")</f>
        <v>4</v>
      </c>
      <c r="H39" s="5">
        <f t="shared" ref="H39:O39" si="11">COUNTIF(H31:H37,"Agree")</f>
        <v>4</v>
      </c>
      <c r="I39" s="5">
        <f t="shared" si="11"/>
        <v>5</v>
      </c>
      <c r="J39" s="5">
        <f t="shared" si="11"/>
        <v>4</v>
      </c>
      <c r="K39" s="5">
        <f t="shared" si="11"/>
        <v>3</v>
      </c>
      <c r="L39" s="5">
        <f t="shared" si="11"/>
        <v>4</v>
      </c>
      <c r="M39" s="5">
        <f t="shared" si="11"/>
        <v>5</v>
      </c>
      <c r="N39" s="5">
        <f t="shared" si="11"/>
        <v>6</v>
      </c>
      <c r="O39" s="5">
        <f t="shared" si="11"/>
        <v>5</v>
      </c>
      <c r="P39" s="6">
        <f>COUNTIF(P31:P37,"4")</f>
        <v>2</v>
      </c>
      <c r="Q39" s="6">
        <f>COUNTIF(Q31:Q37,"Satisfied")</f>
        <v>2</v>
      </c>
    </row>
    <row r="40" spans="1:17">
      <c r="F40" s="4" t="s">
        <v>23</v>
      </c>
      <c r="G40" s="5">
        <f>COUNTIF(G31:G37,"Not Agree &amp; Not Disagree")</f>
        <v>0</v>
      </c>
      <c r="H40" s="5">
        <f t="shared" ref="H40:O40" si="12">COUNTIF(H31:H37,"Not Agree &amp; Not Disagree")</f>
        <v>0</v>
      </c>
      <c r="I40" s="5">
        <f t="shared" si="12"/>
        <v>0</v>
      </c>
      <c r="J40" s="5">
        <f t="shared" si="12"/>
        <v>1</v>
      </c>
      <c r="K40" s="5">
        <f t="shared" si="12"/>
        <v>1</v>
      </c>
      <c r="L40" s="5">
        <f t="shared" si="12"/>
        <v>0</v>
      </c>
      <c r="M40" s="5">
        <f t="shared" si="12"/>
        <v>0</v>
      </c>
      <c r="N40" s="5">
        <f t="shared" si="12"/>
        <v>0</v>
      </c>
      <c r="O40" s="5">
        <f t="shared" si="12"/>
        <v>0</v>
      </c>
      <c r="P40" s="6">
        <f>COUNTIF(P31:P37,3)</f>
        <v>1</v>
      </c>
      <c r="Q40" s="6">
        <f>COUNTIF(Q31:Q37,"Avarage")</f>
        <v>2</v>
      </c>
    </row>
    <row r="41" spans="1:17">
      <c r="F41" s="4" t="s">
        <v>47</v>
      </c>
      <c r="G41" s="5">
        <f>COUNTIF(G31:G37,"Disagree")</f>
        <v>0</v>
      </c>
      <c r="H41" s="5">
        <f t="shared" ref="H41:O41" si="13">COUNTIF(H31:H37,"Disagree")</f>
        <v>0</v>
      </c>
      <c r="I41" s="5">
        <f t="shared" si="13"/>
        <v>0</v>
      </c>
      <c r="J41" s="5">
        <f t="shared" si="13"/>
        <v>0</v>
      </c>
      <c r="K41" s="5">
        <f t="shared" si="13"/>
        <v>0</v>
      </c>
      <c r="L41" s="5">
        <f t="shared" si="13"/>
        <v>0</v>
      </c>
      <c r="M41" s="5">
        <f t="shared" si="13"/>
        <v>0</v>
      </c>
      <c r="N41" s="5">
        <f t="shared" si="13"/>
        <v>0</v>
      </c>
      <c r="O41" s="5">
        <f t="shared" si="13"/>
        <v>1</v>
      </c>
      <c r="P41" s="6">
        <f>COUNTIF(P31:P37,2)</f>
        <v>0</v>
      </c>
      <c r="Q41" s="6">
        <f>COUNTIF(Q31:Q37,"Dissatisfied")</f>
        <v>0</v>
      </c>
    </row>
    <row r="42" spans="1:17">
      <c r="F42" s="4" t="s">
        <v>93</v>
      </c>
      <c r="G42" s="5">
        <f>COUNTIF(G31:G37,"Strongly Disagree")</f>
        <v>0</v>
      </c>
      <c r="H42" s="5">
        <f t="shared" ref="H42:N42" si="14">COUNTIF(H31:H37,"Strongly Disagree")</f>
        <v>0</v>
      </c>
      <c r="I42" s="5">
        <f t="shared" si="14"/>
        <v>0</v>
      </c>
      <c r="J42" s="5">
        <f t="shared" si="14"/>
        <v>0</v>
      </c>
      <c r="K42" s="5">
        <f t="shared" si="14"/>
        <v>1</v>
      </c>
      <c r="L42" s="5">
        <f t="shared" si="14"/>
        <v>0</v>
      </c>
      <c r="M42" s="5">
        <f t="shared" si="14"/>
        <v>0</v>
      </c>
      <c r="N42" s="5">
        <f t="shared" si="14"/>
        <v>0</v>
      </c>
      <c r="O42" s="5">
        <f>COUNTIF(O31:O37,"Strongly Disagree")</f>
        <v>0</v>
      </c>
      <c r="P42" s="6">
        <f>COUNTIF(P31:P37,1)</f>
        <v>1</v>
      </c>
      <c r="Q42" s="6">
        <f>COUNTIF(Q31:Q37,"Highly Dissatisfied")</f>
        <v>0</v>
      </c>
    </row>
    <row r="47" spans="1:17">
      <c r="A47" t="s">
        <v>143</v>
      </c>
      <c r="B47" t="s">
        <v>144</v>
      </c>
      <c r="C47" t="s">
        <v>145</v>
      </c>
      <c r="D47" t="s">
        <v>40</v>
      </c>
      <c r="E47">
        <v>220625</v>
      </c>
      <c r="F47" t="s">
        <v>146</v>
      </c>
      <c r="G47" t="s">
        <v>22</v>
      </c>
      <c r="H47" t="s">
        <v>22</v>
      </c>
      <c r="I47" t="s">
        <v>22</v>
      </c>
      <c r="J47" t="s">
        <v>22</v>
      </c>
      <c r="K47" t="s">
        <v>22</v>
      </c>
      <c r="L47" t="s">
        <v>22</v>
      </c>
      <c r="M47" t="s">
        <v>22</v>
      </c>
      <c r="N47" t="s">
        <v>22</v>
      </c>
      <c r="O47" t="s">
        <v>22</v>
      </c>
      <c r="P47">
        <v>3</v>
      </c>
      <c r="Q47" t="s">
        <v>78</v>
      </c>
    </row>
    <row r="48" spans="1:17">
      <c r="A48" t="s">
        <v>326</v>
      </c>
      <c r="B48" t="s">
        <v>327</v>
      </c>
      <c r="C48" t="s">
        <v>328</v>
      </c>
      <c r="D48" t="s">
        <v>40</v>
      </c>
      <c r="E48" t="s">
        <v>329</v>
      </c>
      <c r="F48" t="s">
        <v>146</v>
      </c>
      <c r="G48" t="s">
        <v>22</v>
      </c>
      <c r="H48" t="s">
        <v>22</v>
      </c>
      <c r="I48" t="s">
        <v>93</v>
      </c>
      <c r="J48" t="s">
        <v>22</v>
      </c>
      <c r="K48" t="s">
        <v>23</v>
      </c>
      <c r="L48" t="s">
        <v>47</v>
      </c>
      <c r="M48" t="s">
        <v>93</v>
      </c>
      <c r="N48" t="s">
        <v>22</v>
      </c>
      <c r="O48" t="s">
        <v>47</v>
      </c>
      <c r="P48">
        <v>3</v>
      </c>
      <c r="Q48" t="s">
        <v>138</v>
      </c>
    </row>
    <row r="49" spans="1:17">
      <c r="A49" t="s">
        <v>287</v>
      </c>
      <c r="B49" t="s">
        <v>259</v>
      </c>
      <c r="C49" t="s">
        <v>262</v>
      </c>
      <c r="D49" t="s">
        <v>20</v>
      </c>
      <c r="F49" t="s">
        <v>146</v>
      </c>
      <c r="G49" t="s">
        <v>22</v>
      </c>
      <c r="H49" t="s">
        <v>22</v>
      </c>
      <c r="I49" t="s">
        <v>22</v>
      </c>
      <c r="J49" t="s">
        <v>23</v>
      </c>
      <c r="K49" t="s">
        <v>22</v>
      </c>
      <c r="L49" t="s">
        <v>22</v>
      </c>
      <c r="M49" t="s">
        <v>22</v>
      </c>
      <c r="N49" t="s">
        <v>22</v>
      </c>
      <c r="O49" t="s">
        <v>22</v>
      </c>
      <c r="P49">
        <v>3</v>
      </c>
      <c r="Q49" t="s">
        <v>29</v>
      </c>
    </row>
    <row r="50" spans="1:17">
      <c r="A50" t="s">
        <v>290</v>
      </c>
      <c r="B50" t="s">
        <v>259</v>
      </c>
      <c r="C50" t="s">
        <v>262</v>
      </c>
      <c r="D50" t="s">
        <v>20</v>
      </c>
      <c r="F50" t="s">
        <v>146</v>
      </c>
      <c r="G50" t="s">
        <v>23</v>
      </c>
      <c r="H50" t="s">
        <v>22</v>
      </c>
      <c r="I50" t="s">
        <v>22</v>
      </c>
      <c r="J50" t="s">
        <v>22</v>
      </c>
      <c r="K50" t="s">
        <v>22</v>
      </c>
      <c r="L50" t="s">
        <v>22</v>
      </c>
      <c r="M50" t="s">
        <v>24</v>
      </c>
      <c r="N50" t="s">
        <v>22</v>
      </c>
      <c r="O50" t="s">
        <v>22</v>
      </c>
      <c r="P50">
        <v>5</v>
      </c>
      <c r="Q50" t="s">
        <v>78</v>
      </c>
    </row>
    <row r="51" spans="1:17">
      <c r="A51" t="s">
        <v>383</v>
      </c>
      <c r="B51" t="s">
        <v>384</v>
      </c>
      <c r="C51" t="s">
        <v>385</v>
      </c>
      <c r="D51" t="s">
        <v>20</v>
      </c>
      <c r="E51">
        <v>220801</v>
      </c>
      <c r="F51" t="s">
        <v>146</v>
      </c>
      <c r="G51" t="s">
        <v>22</v>
      </c>
      <c r="H51" t="s">
        <v>22</v>
      </c>
      <c r="I51" t="s">
        <v>22</v>
      </c>
      <c r="J51" t="s">
        <v>22</v>
      </c>
      <c r="K51" t="s">
        <v>22</v>
      </c>
      <c r="L51" t="s">
        <v>22</v>
      </c>
      <c r="M51" t="s">
        <v>22</v>
      </c>
      <c r="N51" t="s">
        <v>22</v>
      </c>
      <c r="O51" t="s">
        <v>22</v>
      </c>
      <c r="P51">
        <v>3</v>
      </c>
      <c r="Q51" t="s">
        <v>78</v>
      </c>
    </row>
    <row r="52" spans="1:17">
      <c r="F52" s="4" t="s">
        <v>24</v>
      </c>
      <c r="G52" s="5">
        <f>COUNTIF(G47:G51,"Strongly Agree")</f>
        <v>0</v>
      </c>
      <c r="H52" s="5">
        <f t="shared" ref="H52:O52" si="15">COUNTIF(H47:H51,"Strongly Agree")</f>
        <v>0</v>
      </c>
      <c r="I52" s="5">
        <f t="shared" si="15"/>
        <v>0</v>
      </c>
      <c r="J52" s="5">
        <f t="shared" si="15"/>
        <v>0</v>
      </c>
      <c r="K52" s="5">
        <f t="shared" si="15"/>
        <v>0</v>
      </c>
      <c r="L52" s="5">
        <f t="shared" si="15"/>
        <v>0</v>
      </c>
      <c r="M52" s="5">
        <f t="shared" si="15"/>
        <v>1</v>
      </c>
      <c r="N52" s="5">
        <f t="shared" si="15"/>
        <v>0</v>
      </c>
      <c r="O52" s="5">
        <f t="shared" si="15"/>
        <v>0</v>
      </c>
      <c r="P52" s="6">
        <f>COUNTIF(P47:P51,"5")</f>
        <v>1</v>
      </c>
      <c r="Q52" s="6">
        <f>COUNTIF(Q47:Q51,"Highly Satisfied")</f>
        <v>0</v>
      </c>
    </row>
    <row r="53" spans="1:17">
      <c r="F53" s="4" t="s">
        <v>22</v>
      </c>
      <c r="G53" s="5">
        <f>COUNTIF(G47:G51,"Agree")</f>
        <v>4</v>
      </c>
      <c r="H53" s="5">
        <f t="shared" ref="H53:O53" si="16">COUNTIF(H47:H51,"Agree")</f>
        <v>5</v>
      </c>
      <c r="I53" s="5">
        <f t="shared" si="16"/>
        <v>4</v>
      </c>
      <c r="J53" s="5">
        <f t="shared" si="16"/>
        <v>4</v>
      </c>
      <c r="K53" s="5">
        <f t="shared" si="16"/>
        <v>4</v>
      </c>
      <c r="L53" s="5">
        <f t="shared" si="16"/>
        <v>4</v>
      </c>
      <c r="M53" s="5">
        <f t="shared" si="16"/>
        <v>3</v>
      </c>
      <c r="N53" s="5">
        <f t="shared" si="16"/>
        <v>5</v>
      </c>
      <c r="O53" s="5">
        <f t="shared" si="16"/>
        <v>4</v>
      </c>
      <c r="P53" s="6">
        <f>COUNTIF(P47:P51,"4")</f>
        <v>0</v>
      </c>
      <c r="Q53" s="6">
        <f>COUNTIF(Q47:Q51,"Satisfied")</f>
        <v>1</v>
      </c>
    </row>
    <row r="54" spans="1:17">
      <c r="F54" s="4" t="s">
        <v>23</v>
      </c>
      <c r="G54" s="5">
        <f>COUNTIF(G47:G51,"Not Agree &amp; Not Disagree")</f>
        <v>1</v>
      </c>
      <c r="H54" s="5">
        <f t="shared" ref="H54:O54" si="17">COUNTIF(H47:H51,"Not Agree &amp; Not Disagree")</f>
        <v>0</v>
      </c>
      <c r="I54" s="5">
        <f t="shared" si="17"/>
        <v>0</v>
      </c>
      <c r="J54" s="5">
        <f t="shared" si="17"/>
        <v>1</v>
      </c>
      <c r="K54" s="5">
        <f t="shared" si="17"/>
        <v>1</v>
      </c>
      <c r="L54" s="5">
        <f t="shared" si="17"/>
        <v>0</v>
      </c>
      <c r="M54" s="5">
        <f t="shared" si="17"/>
        <v>0</v>
      </c>
      <c r="N54" s="5">
        <f t="shared" si="17"/>
        <v>0</v>
      </c>
      <c r="O54" s="5">
        <f t="shared" si="17"/>
        <v>0</v>
      </c>
      <c r="P54" s="6">
        <f>COUNTIF(P47:P51,3)</f>
        <v>4</v>
      </c>
      <c r="Q54" s="6">
        <f>COUNTIF(Q47:Q51,"Avarage")</f>
        <v>3</v>
      </c>
    </row>
    <row r="55" spans="1:17">
      <c r="F55" s="4" t="s">
        <v>47</v>
      </c>
      <c r="G55" s="5">
        <f>COUNTIF(G47:G51,"Disagree")</f>
        <v>0</v>
      </c>
      <c r="H55" s="5">
        <f t="shared" ref="H55:O55" si="18">COUNTIF(H47:H51,"Disagree")</f>
        <v>0</v>
      </c>
      <c r="I55" s="5">
        <f t="shared" si="18"/>
        <v>0</v>
      </c>
      <c r="J55" s="5">
        <f t="shared" si="18"/>
        <v>0</v>
      </c>
      <c r="K55" s="5">
        <f t="shared" si="18"/>
        <v>0</v>
      </c>
      <c r="L55" s="5">
        <f t="shared" si="18"/>
        <v>1</v>
      </c>
      <c r="M55" s="5">
        <f t="shared" si="18"/>
        <v>0</v>
      </c>
      <c r="N55" s="5">
        <f t="shared" si="18"/>
        <v>0</v>
      </c>
      <c r="O55" s="5">
        <f t="shared" si="18"/>
        <v>1</v>
      </c>
      <c r="P55" s="6">
        <f>COUNTIF(P47:P51,2)</f>
        <v>0</v>
      </c>
      <c r="Q55" s="6">
        <f>COUNTIF(Q47:Q51,"Dissatisfied")</f>
        <v>1</v>
      </c>
    </row>
    <row r="56" spans="1:17">
      <c r="F56" s="4" t="s">
        <v>93</v>
      </c>
      <c r="G56" s="5">
        <f>COUNTIF(G47:G51,"Strongly Disagree")</f>
        <v>0</v>
      </c>
      <c r="H56" s="5">
        <f t="shared" ref="H56:O56" si="19">COUNTIF(H47:H51,"Strongly Disagree")</f>
        <v>0</v>
      </c>
      <c r="I56" s="5">
        <f t="shared" si="19"/>
        <v>1</v>
      </c>
      <c r="J56" s="5">
        <f t="shared" si="19"/>
        <v>0</v>
      </c>
      <c r="K56" s="5">
        <f t="shared" si="19"/>
        <v>0</v>
      </c>
      <c r="L56" s="5">
        <f t="shared" si="19"/>
        <v>0</v>
      </c>
      <c r="M56" s="5">
        <f t="shared" si="19"/>
        <v>1</v>
      </c>
      <c r="N56" s="5">
        <f t="shared" si="19"/>
        <v>0</v>
      </c>
      <c r="O56" s="5">
        <f t="shared" si="19"/>
        <v>0</v>
      </c>
      <c r="P56" s="6">
        <f>COUNTIF(P47:P51,1)</f>
        <v>0</v>
      </c>
      <c r="Q56" s="6">
        <f>COUNTIF(Q47:Q51,"Highly Dissatisfied")</f>
        <v>0</v>
      </c>
    </row>
    <row r="60" spans="1:17">
      <c r="A60" t="s">
        <v>135</v>
      </c>
      <c r="B60" t="s">
        <v>136</v>
      </c>
      <c r="C60" t="s">
        <v>137</v>
      </c>
      <c r="D60" t="s">
        <v>45</v>
      </c>
      <c r="E60">
        <v>220458</v>
      </c>
      <c r="F60" t="s">
        <v>21</v>
      </c>
      <c r="G60" t="s">
        <v>93</v>
      </c>
      <c r="H60" t="s">
        <v>47</v>
      </c>
      <c r="I60" t="s">
        <v>93</v>
      </c>
      <c r="J60" t="s">
        <v>93</v>
      </c>
      <c r="K60" t="s">
        <v>93</v>
      </c>
      <c r="L60" t="s">
        <v>47</v>
      </c>
      <c r="M60" t="s">
        <v>23</v>
      </c>
      <c r="N60" t="s">
        <v>47</v>
      </c>
      <c r="O60" t="s">
        <v>47</v>
      </c>
      <c r="P60">
        <v>1</v>
      </c>
      <c r="Q60" t="s">
        <v>138</v>
      </c>
    </row>
    <row r="61" spans="1:17">
      <c r="A61" t="s">
        <v>351</v>
      </c>
      <c r="B61" t="s">
        <v>347</v>
      </c>
      <c r="C61" t="s">
        <v>350</v>
      </c>
      <c r="D61" t="s">
        <v>45</v>
      </c>
      <c r="E61">
        <v>220401</v>
      </c>
      <c r="F61" t="s">
        <v>21</v>
      </c>
      <c r="G61" t="s">
        <v>22</v>
      </c>
      <c r="H61" t="s">
        <v>56</v>
      </c>
      <c r="I61" t="s">
        <v>23</v>
      </c>
      <c r="J61" t="s">
        <v>22</v>
      </c>
      <c r="K61" t="s">
        <v>22</v>
      </c>
      <c r="L61" t="s">
        <v>23</v>
      </c>
      <c r="M61" t="s">
        <v>22</v>
      </c>
      <c r="N61" t="s">
        <v>22</v>
      </c>
      <c r="O61" t="s">
        <v>23</v>
      </c>
      <c r="P61">
        <v>4</v>
      </c>
      <c r="Q61" t="s">
        <v>29</v>
      </c>
    </row>
    <row r="62" spans="1:17">
      <c r="F62" s="4" t="s">
        <v>24</v>
      </c>
      <c r="G62" s="5">
        <f>COUNTIF(G60:G61,"Strongly Agree")</f>
        <v>0</v>
      </c>
      <c r="H62" s="5">
        <f t="shared" ref="H62:O62" si="20">COUNTIF(H60:H61,"Strongly Agree")</f>
        <v>0</v>
      </c>
      <c r="I62" s="5">
        <f t="shared" si="20"/>
        <v>0</v>
      </c>
      <c r="J62" s="5">
        <f t="shared" si="20"/>
        <v>0</v>
      </c>
      <c r="K62" s="5">
        <f t="shared" si="20"/>
        <v>0</v>
      </c>
      <c r="L62" s="5">
        <f t="shared" si="20"/>
        <v>0</v>
      </c>
      <c r="M62" s="5">
        <f t="shared" si="20"/>
        <v>0</v>
      </c>
      <c r="N62" s="5">
        <f t="shared" si="20"/>
        <v>0</v>
      </c>
      <c r="O62" s="5">
        <f t="shared" si="20"/>
        <v>0</v>
      </c>
      <c r="P62" s="6">
        <f>COUNTIF(P60:P61,"5")</f>
        <v>0</v>
      </c>
      <c r="Q62" s="6">
        <f>COUNTIF(Q60:Q61,"Highly Satisfied")</f>
        <v>0</v>
      </c>
    </row>
    <row r="63" spans="1:17">
      <c r="F63" s="4" t="s">
        <v>22</v>
      </c>
      <c r="G63" s="5">
        <f>COUNTIF(G60:G61,"Agree")</f>
        <v>1</v>
      </c>
      <c r="H63" s="5">
        <f t="shared" ref="H63:O63" si="21">COUNTIF(H60:H61,"Agree")</f>
        <v>0</v>
      </c>
      <c r="I63" s="5">
        <f t="shared" si="21"/>
        <v>0</v>
      </c>
      <c r="J63" s="5">
        <f t="shared" si="21"/>
        <v>1</v>
      </c>
      <c r="K63" s="5">
        <f t="shared" si="21"/>
        <v>1</v>
      </c>
      <c r="L63" s="5">
        <f t="shared" si="21"/>
        <v>0</v>
      </c>
      <c r="M63" s="5">
        <f t="shared" si="21"/>
        <v>1</v>
      </c>
      <c r="N63" s="5">
        <f t="shared" si="21"/>
        <v>1</v>
      </c>
      <c r="O63" s="5">
        <f t="shared" si="21"/>
        <v>0</v>
      </c>
      <c r="P63" s="6">
        <f>COUNTIF(P60:P61,"4")</f>
        <v>1</v>
      </c>
      <c r="Q63" s="6">
        <f>COUNTIF(Q60:Q61,"Satisfied")</f>
        <v>1</v>
      </c>
    </row>
    <row r="64" spans="1:17">
      <c r="F64" s="4" t="s">
        <v>23</v>
      </c>
      <c r="G64" s="5">
        <f>COUNTIF(G60:G61,"Not Agree &amp; Not Disagree")</f>
        <v>0</v>
      </c>
      <c r="H64" s="5">
        <f t="shared" ref="H64:O64" si="22">COUNTIF(H60:H61,"Not Agree &amp; Not Disagree")</f>
        <v>0</v>
      </c>
      <c r="I64" s="5">
        <f t="shared" si="22"/>
        <v>1</v>
      </c>
      <c r="J64" s="5">
        <f t="shared" si="22"/>
        <v>0</v>
      </c>
      <c r="K64" s="5">
        <f t="shared" si="22"/>
        <v>0</v>
      </c>
      <c r="L64" s="5">
        <f t="shared" si="22"/>
        <v>1</v>
      </c>
      <c r="M64" s="5">
        <f t="shared" si="22"/>
        <v>1</v>
      </c>
      <c r="N64" s="5">
        <f t="shared" si="22"/>
        <v>0</v>
      </c>
      <c r="O64" s="5">
        <f t="shared" si="22"/>
        <v>1</v>
      </c>
      <c r="P64" s="6">
        <f>COUNTIF(P60:P61,3)</f>
        <v>0</v>
      </c>
      <c r="Q64" s="6">
        <f>COUNTIF(Q60:Q61,"Avarage")</f>
        <v>0</v>
      </c>
    </row>
    <row r="65" spans="1:17">
      <c r="F65" s="4" t="s">
        <v>47</v>
      </c>
      <c r="G65" s="5">
        <f>COUNTIF(G60:G61,"Disagree")</f>
        <v>0</v>
      </c>
      <c r="H65" s="5">
        <f t="shared" ref="H65:O65" si="23">COUNTIF(H60:H61,"Disagree")</f>
        <v>1</v>
      </c>
      <c r="I65" s="5">
        <f t="shared" si="23"/>
        <v>0</v>
      </c>
      <c r="J65" s="5">
        <f t="shared" si="23"/>
        <v>0</v>
      </c>
      <c r="K65" s="5">
        <f t="shared" si="23"/>
        <v>0</v>
      </c>
      <c r="L65" s="5">
        <f t="shared" si="23"/>
        <v>1</v>
      </c>
      <c r="M65" s="5">
        <f t="shared" si="23"/>
        <v>0</v>
      </c>
      <c r="N65" s="5">
        <f t="shared" si="23"/>
        <v>1</v>
      </c>
      <c r="O65" s="5">
        <f t="shared" si="23"/>
        <v>1</v>
      </c>
      <c r="P65" s="6">
        <f>COUNTIF(P60:P61,2)</f>
        <v>0</v>
      </c>
      <c r="Q65" s="6">
        <f>COUNTIF(Q60:Q61,"Dissatisfied")</f>
        <v>1</v>
      </c>
    </row>
    <row r="66" spans="1:17">
      <c r="F66" s="4" t="s">
        <v>93</v>
      </c>
      <c r="G66" s="5">
        <f>COUNTIF(G60:G61,"Strongly Disagree")</f>
        <v>1</v>
      </c>
      <c r="H66" s="5">
        <f t="shared" ref="H66:O66" si="24">COUNTIF(H60:H61,"Strongly Disagree")</f>
        <v>0</v>
      </c>
      <c r="I66" s="5">
        <f t="shared" si="24"/>
        <v>1</v>
      </c>
      <c r="J66" s="5">
        <f t="shared" si="24"/>
        <v>1</v>
      </c>
      <c r="K66" s="5">
        <f t="shared" si="24"/>
        <v>1</v>
      </c>
      <c r="L66" s="5">
        <f t="shared" si="24"/>
        <v>0</v>
      </c>
      <c r="M66" s="5">
        <f t="shared" si="24"/>
        <v>0</v>
      </c>
      <c r="N66" s="5">
        <f t="shared" si="24"/>
        <v>0</v>
      </c>
      <c r="O66" s="5">
        <f t="shared" si="24"/>
        <v>0</v>
      </c>
      <c r="P66" s="6">
        <f>COUNTIF(P60:P61,1)</f>
        <v>1</v>
      </c>
      <c r="Q66" s="6">
        <f>COUNTIF(Q60:Q61,"Highly Dissatisfied")</f>
        <v>0</v>
      </c>
    </row>
    <row r="71" spans="1:17">
      <c r="A71" t="s">
        <v>89</v>
      </c>
      <c r="B71" t="s">
        <v>90</v>
      </c>
      <c r="C71" t="s">
        <v>91</v>
      </c>
      <c r="D71" t="s">
        <v>40</v>
      </c>
      <c r="E71" t="s">
        <v>92</v>
      </c>
      <c r="F71" t="s">
        <v>21</v>
      </c>
      <c r="G71" t="s">
        <v>47</v>
      </c>
      <c r="H71" t="s">
        <v>24</v>
      </c>
      <c r="I71" t="s">
        <v>23</v>
      </c>
      <c r="J71" t="s">
        <v>24</v>
      </c>
      <c r="K71" t="s">
        <v>24</v>
      </c>
      <c r="L71" t="s">
        <v>93</v>
      </c>
      <c r="M71" t="s">
        <v>47</v>
      </c>
      <c r="N71" t="s">
        <v>22</v>
      </c>
      <c r="O71" t="s">
        <v>24</v>
      </c>
      <c r="P71">
        <v>1</v>
      </c>
      <c r="Q71" t="s">
        <v>36</v>
      </c>
    </row>
    <row r="72" spans="1:17">
      <c r="A72" t="s">
        <v>169</v>
      </c>
      <c r="B72" t="s">
        <v>170</v>
      </c>
      <c r="C72" t="s">
        <v>171</v>
      </c>
      <c r="D72" t="s">
        <v>40</v>
      </c>
      <c r="F72" t="s">
        <v>21</v>
      </c>
      <c r="G72" t="s">
        <v>93</v>
      </c>
      <c r="H72" t="s">
        <v>56</v>
      </c>
      <c r="I72" t="s">
        <v>93</v>
      </c>
      <c r="J72" t="s">
        <v>93</v>
      </c>
      <c r="K72" t="s">
        <v>93</v>
      </c>
      <c r="L72" t="s">
        <v>93</v>
      </c>
      <c r="M72" t="s">
        <v>93</v>
      </c>
      <c r="N72" t="s">
        <v>93</v>
      </c>
      <c r="O72" t="s">
        <v>93</v>
      </c>
      <c r="P72">
        <v>1</v>
      </c>
      <c r="Q72" t="s">
        <v>25</v>
      </c>
    </row>
    <row r="73" spans="1:17">
      <c r="A73" t="s">
        <v>280</v>
      </c>
      <c r="B73" t="s">
        <v>281</v>
      </c>
      <c r="C73" t="s">
        <v>282</v>
      </c>
      <c r="D73" t="s">
        <v>40</v>
      </c>
      <c r="E73">
        <v>220589</v>
      </c>
      <c r="F73" t="s">
        <v>21</v>
      </c>
      <c r="G73" t="s">
        <v>22</v>
      </c>
      <c r="H73" t="s">
        <v>22</v>
      </c>
      <c r="I73" t="s">
        <v>22</v>
      </c>
      <c r="J73" t="s">
        <v>22</v>
      </c>
      <c r="K73" t="s">
        <v>22</v>
      </c>
      <c r="L73" t="s">
        <v>22</v>
      </c>
      <c r="M73" t="s">
        <v>22</v>
      </c>
      <c r="N73" t="s">
        <v>22</v>
      </c>
      <c r="O73" t="s">
        <v>22</v>
      </c>
      <c r="P73">
        <v>4</v>
      </c>
      <c r="Q73" t="s">
        <v>78</v>
      </c>
    </row>
    <row r="74" spans="1:17">
      <c r="A74" t="s">
        <v>296</v>
      </c>
      <c r="B74" t="s">
        <v>297</v>
      </c>
      <c r="C74" t="s">
        <v>298</v>
      </c>
      <c r="D74" t="s">
        <v>40</v>
      </c>
      <c r="E74">
        <v>220577</v>
      </c>
      <c r="F74" t="s">
        <v>21</v>
      </c>
      <c r="G74" t="s">
        <v>22</v>
      </c>
      <c r="H74" t="s">
        <v>22</v>
      </c>
      <c r="I74" t="s">
        <v>22</v>
      </c>
      <c r="J74" t="s">
        <v>22</v>
      </c>
      <c r="K74" t="s">
        <v>22</v>
      </c>
      <c r="L74" t="s">
        <v>22</v>
      </c>
      <c r="M74" t="s">
        <v>22</v>
      </c>
      <c r="N74" t="s">
        <v>22</v>
      </c>
      <c r="O74" t="s">
        <v>22</v>
      </c>
      <c r="P74">
        <v>5</v>
      </c>
      <c r="Q74" t="s">
        <v>29</v>
      </c>
    </row>
    <row r="75" spans="1:17">
      <c r="A75" t="s">
        <v>402</v>
      </c>
      <c r="B75" t="s">
        <v>399</v>
      </c>
      <c r="C75" t="s">
        <v>400</v>
      </c>
      <c r="D75" t="s">
        <v>40</v>
      </c>
      <c r="F75" t="s">
        <v>21</v>
      </c>
      <c r="G75" t="s">
        <v>23</v>
      </c>
      <c r="H75" t="s">
        <v>56</v>
      </c>
      <c r="I75" t="s">
        <v>23</v>
      </c>
      <c r="J75" t="s">
        <v>23</v>
      </c>
      <c r="K75" t="s">
        <v>23</v>
      </c>
      <c r="L75" t="s">
        <v>23</v>
      </c>
      <c r="M75" t="s">
        <v>23</v>
      </c>
      <c r="N75" t="s">
        <v>23</v>
      </c>
      <c r="O75" t="s">
        <v>23</v>
      </c>
      <c r="P75">
        <v>2</v>
      </c>
      <c r="Q75" t="s">
        <v>138</v>
      </c>
    </row>
    <row r="76" spans="1:17">
      <c r="F76" s="4" t="s">
        <v>24</v>
      </c>
      <c r="G76" s="5">
        <f>COUNTIF(G71:G75,"Strongly Agree")</f>
        <v>0</v>
      </c>
      <c r="H76" s="5">
        <f t="shared" ref="H76:O76" si="25">COUNTIF(H71:H75,"Strongly Agree")</f>
        <v>1</v>
      </c>
      <c r="I76" s="5">
        <f t="shared" si="25"/>
        <v>0</v>
      </c>
      <c r="J76" s="5">
        <f t="shared" si="25"/>
        <v>1</v>
      </c>
      <c r="K76" s="5">
        <f t="shared" si="25"/>
        <v>1</v>
      </c>
      <c r="L76" s="5">
        <f t="shared" si="25"/>
        <v>0</v>
      </c>
      <c r="M76" s="5">
        <f t="shared" si="25"/>
        <v>0</v>
      </c>
      <c r="N76" s="5">
        <f t="shared" si="25"/>
        <v>0</v>
      </c>
      <c r="O76" s="5">
        <f t="shared" si="25"/>
        <v>1</v>
      </c>
      <c r="P76" s="6">
        <f>COUNTIF(P71:P75,"5")</f>
        <v>1</v>
      </c>
      <c r="Q76" s="6">
        <f>COUNTIF(Q71:Q75,"Highly Satisfied")</f>
        <v>1</v>
      </c>
    </row>
    <row r="77" spans="1:17">
      <c r="F77" s="4" t="s">
        <v>22</v>
      </c>
      <c r="G77" s="5">
        <f>COUNTIF(G71:G75,"Agree")</f>
        <v>2</v>
      </c>
      <c r="H77" s="5">
        <f t="shared" ref="H77:O77" si="26">COUNTIF(H71:H75,"Agree")</f>
        <v>2</v>
      </c>
      <c r="I77" s="5">
        <f t="shared" si="26"/>
        <v>2</v>
      </c>
      <c r="J77" s="5">
        <f t="shared" si="26"/>
        <v>2</v>
      </c>
      <c r="K77" s="5">
        <f t="shared" si="26"/>
        <v>2</v>
      </c>
      <c r="L77" s="5">
        <f t="shared" si="26"/>
        <v>2</v>
      </c>
      <c r="M77" s="5">
        <f t="shared" si="26"/>
        <v>2</v>
      </c>
      <c r="N77" s="5">
        <f t="shared" si="26"/>
        <v>3</v>
      </c>
      <c r="O77" s="5">
        <f t="shared" si="26"/>
        <v>2</v>
      </c>
      <c r="P77" s="6">
        <f>COUNTIF(P71:P75,"4")</f>
        <v>1</v>
      </c>
      <c r="Q77" s="6">
        <f>COUNTIF(Q71:Q75,"Satisfied")</f>
        <v>1</v>
      </c>
    </row>
    <row r="78" spans="1:17">
      <c r="F78" s="4" t="s">
        <v>23</v>
      </c>
      <c r="G78" s="5">
        <f>COUNTIF(G71:G75,"Not Agree &amp; Not Disagree")</f>
        <v>1</v>
      </c>
      <c r="H78" s="5">
        <f t="shared" ref="H78:O78" si="27">COUNTIF(H71:H75,"Not Agree &amp; Not Disagree")</f>
        <v>0</v>
      </c>
      <c r="I78" s="5">
        <f t="shared" si="27"/>
        <v>2</v>
      </c>
      <c r="J78" s="5">
        <f t="shared" si="27"/>
        <v>1</v>
      </c>
      <c r="K78" s="5">
        <f t="shared" si="27"/>
        <v>1</v>
      </c>
      <c r="L78" s="5">
        <f t="shared" si="27"/>
        <v>1</v>
      </c>
      <c r="M78" s="5">
        <f t="shared" si="27"/>
        <v>1</v>
      </c>
      <c r="N78" s="5">
        <f t="shared" si="27"/>
        <v>1</v>
      </c>
      <c r="O78" s="5">
        <f t="shared" si="27"/>
        <v>1</v>
      </c>
      <c r="P78" s="6">
        <f>COUNTIF(P71:P75,3)</f>
        <v>0</v>
      </c>
      <c r="Q78" s="6">
        <f>COUNTIF(Q71:Q75,"Avarage")</f>
        <v>1</v>
      </c>
    </row>
    <row r="79" spans="1:17">
      <c r="F79" s="4" t="s">
        <v>47</v>
      </c>
      <c r="G79" s="5">
        <f>COUNTIF(G71:G75,"Disagree")</f>
        <v>1</v>
      </c>
      <c r="H79" s="5">
        <f t="shared" ref="H79:O79" si="28">COUNTIF(H71:H75,"Disagree")</f>
        <v>0</v>
      </c>
      <c r="I79" s="5">
        <f t="shared" si="28"/>
        <v>0</v>
      </c>
      <c r="J79" s="5">
        <f t="shared" si="28"/>
        <v>0</v>
      </c>
      <c r="K79" s="5">
        <f t="shared" si="28"/>
        <v>0</v>
      </c>
      <c r="L79" s="5">
        <f t="shared" si="28"/>
        <v>0</v>
      </c>
      <c r="M79" s="5">
        <f t="shared" si="28"/>
        <v>1</v>
      </c>
      <c r="N79" s="5">
        <f t="shared" si="28"/>
        <v>0</v>
      </c>
      <c r="O79" s="5">
        <f t="shared" si="28"/>
        <v>0</v>
      </c>
      <c r="P79" s="6">
        <f>COUNTIF(P71:P75,2)</f>
        <v>1</v>
      </c>
      <c r="Q79" s="6">
        <f>COUNTIF(Q71:Q75,"Dissatisfied")</f>
        <v>1</v>
      </c>
    </row>
    <row r="80" spans="1:17">
      <c r="F80" s="4" t="s">
        <v>93</v>
      </c>
      <c r="G80" s="5">
        <f>COUNTIF(G71:G75,"Strongly Disagree")</f>
        <v>1</v>
      </c>
      <c r="H80" s="5">
        <f t="shared" ref="H80:O80" si="29">COUNTIF(H71:H75,"Strongly Disagree")</f>
        <v>0</v>
      </c>
      <c r="I80" s="5">
        <f t="shared" si="29"/>
        <v>1</v>
      </c>
      <c r="J80" s="5">
        <f t="shared" si="29"/>
        <v>1</v>
      </c>
      <c r="K80" s="5">
        <f t="shared" si="29"/>
        <v>1</v>
      </c>
      <c r="L80" s="5">
        <f t="shared" si="29"/>
        <v>2</v>
      </c>
      <c r="M80" s="5">
        <f t="shared" si="29"/>
        <v>1</v>
      </c>
      <c r="N80" s="5">
        <f t="shared" si="29"/>
        <v>1</v>
      </c>
      <c r="O80" s="5">
        <f t="shared" si="29"/>
        <v>1</v>
      </c>
      <c r="P80" s="6">
        <f>COUNTIF(P71:P75,1)</f>
        <v>2</v>
      </c>
      <c r="Q80" s="6">
        <f>COUNTIF(Q71:Q75,"Highly Dissatisfied")</f>
        <v>0</v>
      </c>
    </row>
    <row r="84" spans="1:17">
      <c r="A84" t="s">
        <v>17</v>
      </c>
      <c r="B84" t="s">
        <v>18</v>
      </c>
      <c r="C84" t="s">
        <v>19</v>
      </c>
      <c r="D84" t="s">
        <v>20</v>
      </c>
      <c r="E84">
        <v>715</v>
      </c>
      <c r="F84" t="s">
        <v>21</v>
      </c>
      <c r="G84" t="s">
        <v>22</v>
      </c>
      <c r="H84" t="s">
        <v>22</v>
      </c>
      <c r="I84" t="s">
        <v>22</v>
      </c>
      <c r="J84" t="s">
        <v>23</v>
      </c>
      <c r="K84" t="s">
        <v>23</v>
      </c>
      <c r="L84" t="s">
        <v>22</v>
      </c>
      <c r="M84" t="s">
        <v>22</v>
      </c>
      <c r="N84" t="s">
        <v>24</v>
      </c>
      <c r="O84" t="s">
        <v>23</v>
      </c>
      <c r="P84">
        <v>4</v>
      </c>
      <c r="Q84" t="s">
        <v>25</v>
      </c>
    </row>
    <row r="85" spans="1:17">
      <c r="A85" t="s">
        <v>26</v>
      </c>
      <c r="B85" t="s">
        <v>27</v>
      </c>
      <c r="C85" t="s">
        <v>28</v>
      </c>
      <c r="D85" t="s">
        <v>20</v>
      </c>
      <c r="E85">
        <v>220810</v>
      </c>
      <c r="F85" t="s">
        <v>21</v>
      </c>
      <c r="G85" t="s">
        <v>22</v>
      </c>
      <c r="H85" t="s">
        <v>22</v>
      </c>
      <c r="I85" t="s">
        <v>22</v>
      </c>
      <c r="J85" t="s">
        <v>22</v>
      </c>
      <c r="K85" t="s">
        <v>22</v>
      </c>
      <c r="L85" t="s">
        <v>22</v>
      </c>
      <c r="M85" t="s">
        <v>22</v>
      </c>
      <c r="N85" t="s">
        <v>22</v>
      </c>
      <c r="O85" t="s">
        <v>22</v>
      </c>
      <c r="P85">
        <v>4</v>
      </c>
      <c r="Q85" t="s">
        <v>29</v>
      </c>
    </row>
    <row r="86" spans="1:17">
      <c r="A86" t="s">
        <v>95</v>
      </c>
      <c r="B86" t="s">
        <v>96</v>
      </c>
      <c r="C86" t="s">
        <v>97</v>
      </c>
      <c r="D86" t="s">
        <v>20</v>
      </c>
      <c r="E86">
        <v>220747</v>
      </c>
      <c r="F86" t="s">
        <v>21</v>
      </c>
      <c r="G86" t="s">
        <v>22</v>
      </c>
      <c r="H86" t="s">
        <v>22</v>
      </c>
      <c r="I86" t="s">
        <v>22</v>
      </c>
      <c r="J86" t="s">
        <v>22</v>
      </c>
      <c r="K86" t="s">
        <v>22</v>
      </c>
      <c r="L86" t="s">
        <v>22</v>
      </c>
      <c r="M86" t="s">
        <v>22</v>
      </c>
      <c r="N86" t="s">
        <v>22</v>
      </c>
      <c r="O86" t="s">
        <v>47</v>
      </c>
      <c r="P86">
        <v>5</v>
      </c>
      <c r="Q86" t="s">
        <v>78</v>
      </c>
    </row>
    <row r="87" spans="1:17">
      <c r="A87" t="s">
        <v>107</v>
      </c>
      <c r="B87" t="s">
        <v>108</v>
      </c>
      <c r="C87" t="s">
        <v>109</v>
      </c>
      <c r="D87" t="s">
        <v>20</v>
      </c>
      <c r="F87" t="s">
        <v>21</v>
      </c>
      <c r="G87" t="s">
        <v>22</v>
      </c>
      <c r="H87" t="s">
        <v>22</v>
      </c>
      <c r="I87" t="s">
        <v>22</v>
      </c>
      <c r="J87" t="s">
        <v>22</v>
      </c>
      <c r="K87" t="s">
        <v>22</v>
      </c>
      <c r="L87" t="s">
        <v>23</v>
      </c>
      <c r="M87" t="s">
        <v>22</v>
      </c>
      <c r="N87" t="s">
        <v>22</v>
      </c>
      <c r="O87" t="s">
        <v>23</v>
      </c>
      <c r="P87">
        <v>3</v>
      </c>
      <c r="Q87" t="s">
        <v>29</v>
      </c>
    </row>
    <row r="88" spans="1:17">
      <c r="A88" t="s">
        <v>119</v>
      </c>
      <c r="B88" t="s">
        <v>111</v>
      </c>
      <c r="C88" t="s">
        <v>112</v>
      </c>
      <c r="D88" t="s">
        <v>20</v>
      </c>
      <c r="E88">
        <v>220702</v>
      </c>
      <c r="F88" t="s">
        <v>21</v>
      </c>
      <c r="G88" t="s">
        <v>22</v>
      </c>
      <c r="H88" t="s">
        <v>24</v>
      </c>
      <c r="I88" t="s">
        <v>22</v>
      </c>
      <c r="J88" t="s">
        <v>24</v>
      </c>
      <c r="K88" t="s">
        <v>24</v>
      </c>
      <c r="L88" t="s">
        <v>22</v>
      </c>
      <c r="M88" t="s">
        <v>24</v>
      </c>
      <c r="N88" t="s">
        <v>22</v>
      </c>
      <c r="O88" t="s">
        <v>22</v>
      </c>
      <c r="P88">
        <v>4</v>
      </c>
      <c r="Q88" t="s">
        <v>36</v>
      </c>
    </row>
    <row r="89" spans="1:17">
      <c r="A89" t="s">
        <v>176</v>
      </c>
      <c r="B89" t="s">
        <v>177</v>
      </c>
      <c r="C89" t="s">
        <v>178</v>
      </c>
      <c r="D89" t="s">
        <v>20</v>
      </c>
      <c r="E89">
        <v>220791</v>
      </c>
      <c r="F89" t="s">
        <v>21</v>
      </c>
      <c r="G89" t="s">
        <v>22</v>
      </c>
      <c r="H89" t="s">
        <v>24</v>
      </c>
      <c r="I89" t="s">
        <v>22</v>
      </c>
      <c r="J89" t="s">
        <v>24</v>
      </c>
      <c r="K89" t="s">
        <v>24</v>
      </c>
      <c r="L89" t="s">
        <v>22</v>
      </c>
      <c r="M89" t="s">
        <v>22</v>
      </c>
      <c r="N89" t="s">
        <v>24</v>
      </c>
      <c r="O89" t="s">
        <v>22</v>
      </c>
      <c r="P89">
        <v>5</v>
      </c>
      <c r="Q89" t="s">
        <v>29</v>
      </c>
    </row>
    <row r="90" spans="1:17">
      <c r="A90" t="s">
        <v>187</v>
      </c>
      <c r="B90" t="s">
        <v>188</v>
      </c>
      <c r="C90" t="s">
        <v>189</v>
      </c>
      <c r="D90" t="s">
        <v>20</v>
      </c>
      <c r="E90">
        <v>2207315</v>
      </c>
      <c r="F90" t="s">
        <v>21</v>
      </c>
      <c r="G90" t="s">
        <v>22</v>
      </c>
      <c r="H90" t="s">
        <v>22</v>
      </c>
      <c r="I90" t="s">
        <v>22</v>
      </c>
      <c r="J90" t="s">
        <v>22</v>
      </c>
      <c r="K90" t="s">
        <v>22</v>
      </c>
      <c r="L90" t="s">
        <v>22</v>
      </c>
      <c r="M90" t="s">
        <v>22</v>
      </c>
      <c r="N90" t="s">
        <v>22</v>
      </c>
      <c r="O90" t="s">
        <v>22</v>
      </c>
      <c r="P90">
        <v>4</v>
      </c>
      <c r="Q90" t="s">
        <v>78</v>
      </c>
    </row>
    <row r="91" spans="1:17">
      <c r="A91" t="s">
        <v>219</v>
      </c>
      <c r="B91" t="s">
        <v>220</v>
      </c>
      <c r="C91" t="s">
        <v>221</v>
      </c>
      <c r="D91" t="s">
        <v>20</v>
      </c>
      <c r="F91" t="s">
        <v>21</v>
      </c>
      <c r="G91" t="s">
        <v>22</v>
      </c>
      <c r="H91" t="s">
        <v>24</v>
      </c>
      <c r="I91" t="s">
        <v>24</v>
      </c>
      <c r="J91" t="s">
        <v>22</v>
      </c>
      <c r="K91" t="s">
        <v>24</v>
      </c>
      <c r="L91" t="s">
        <v>22</v>
      </c>
      <c r="M91" t="s">
        <v>22</v>
      </c>
      <c r="N91" t="s">
        <v>24</v>
      </c>
      <c r="O91" t="s">
        <v>22</v>
      </c>
      <c r="P91">
        <v>5</v>
      </c>
      <c r="Q91" t="s">
        <v>36</v>
      </c>
    </row>
    <row r="92" spans="1:17">
      <c r="A92" t="s">
        <v>245</v>
      </c>
      <c r="B92" t="s">
        <v>246</v>
      </c>
      <c r="C92" t="s">
        <v>247</v>
      </c>
      <c r="D92" t="s">
        <v>20</v>
      </c>
      <c r="E92">
        <v>220786</v>
      </c>
      <c r="F92" t="s">
        <v>21</v>
      </c>
      <c r="G92" t="s">
        <v>22</v>
      </c>
      <c r="H92" t="s">
        <v>22</v>
      </c>
      <c r="I92" t="s">
        <v>22</v>
      </c>
      <c r="J92" t="s">
        <v>22</v>
      </c>
      <c r="K92" t="s">
        <v>22</v>
      </c>
      <c r="L92" t="s">
        <v>22</v>
      </c>
      <c r="M92" t="s">
        <v>22</v>
      </c>
      <c r="N92" t="s">
        <v>22</v>
      </c>
      <c r="O92" t="s">
        <v>22</v>
      </c>
      <c r="P92">
        <v>1</v>
      </c>
      <c r="Q92" t="s">
        <v>29</v>
      </c>
    </row>
    <row r="93" spans="1:17">
      <c r="A93" t="s">
        <v>258</v>
      </c>
      <c r="B93" t="s">
        <v>259</v>
      </c>
      <c r="C93" t="s">
        <v>260</v>
      </c>
      <c r="D93" t="s">
        <v>20</v>
      </c>
      <c r="F93" t="s">
        <v>21</v>
      </c>
      <c r="G93" t="s">
        <v>22</v>
      </c>
      <c r="H93" t="s">
        <v>22</v>
      </c>
      <c r="I93" t="s">
        <v>22</v>
      </c>
      <c r="J93" t="s">
        <v>22</v>
      </c>
      <c r="K93" t="s">
        <v>22</v>
      </c>
      <c r="L93" t="s">
        <v>22</v>
      </c>
      <c r="M93" t="s">
        <v>22</v>
      </c>
      <c r="N93" t="s">
        <v>22</v>
      </c>
      <c r="O93" t="s">
        <v>22</v>
      </c>
      <c r="P93">
        <v>3</v>
      </c>
      <c r="Q93" t="s">
        <v>78</v>
      </c>
    </row>
    <row r="94" spans="1:17">
      <c r="A94" t="s">
        <v>307</v>
      </c>
      <c r="B94" t="s">
        <v>18</v>
      </c>
      <c r="C94" t="s">
        <v>19</v>
      </c>
      <c r="D94" t="s">
        <v>20</v>
      </c>
      <c r="E94">
        <v>220715</v>
      </c>
      <c r="F94" t="s">
        <v>21</v>
      </c>
      <c r="G94" t="s">
        <v>22</v>
      </c>
      <c r="H94" t="s">
        <v>22</v>
      </c>
      <c r="I94" t="s">
        <v>22</v>
      </c>
      <c r="J94" t="s">
        <v>24</v>
      </c>
      <c r="K94" t="s">
        <v>22</v>
      </c>
      <c r="L94" t="s">
        <v>23</v>
      </c>
      <c r="M94" t="s">
        <v>23</v>
      </c>
      <c r="N94" t="s">
        <v>22</v>
      </c>
      <c r="O94" t="s">
        <v>22</v>
      </c>
      <c r="P94">
        <v>4</v>
      </c>
      <c r="Q94" t="s">
        <v>29</v>
      </c>
    </row>
    <row r="95" spans="1:17">
      <c r="A95" t="s">
        <v>308</v>
      </c>
      <c r="B95" t="s">
        <v>309</v>
      </c>
      <c r="C95" t="s">
        <v>310</v>
      </c>
      <c r="D95" t="s">
        <v>20</v>
      </c>
      <c r="E95">
        <v>220718</v>
      </c>
      <c r="F95" t="s">
        <v>21</v>
      </c>
      <c r="G95" t="s">
        <v>22</v>
      </c>
      <c r="H95" t="s">
        <v>22</v>
      </c>
      <c r="I95" t="s">
        <v>22</v>
      </c>
      <c r="J95" t="s">
        <v>22</v>
      </c>
      <c r="K95" t="s">
        <v>22</v>
      </c>
      <c r="L95" t="s">
        <v>23</v>
      </c>
      <c r="M95" t="s">
        <v>22</v>
      </c>
      <c r="N95" t="s">
        <v>22</v>
      </c>
      <c r="O95" t="s">
        <v>22</v>
      </c>
      <c r="P95">
        <v>4</v>
      </c>
      <c r="Q95" t="s">
        <v>78</v>
      </c>
    </row>
    <row r="96" spans="1:17">
      <c r="A96" t="s">
        <v>342</v>
      </c>
      <c r="B96" t="s">
        <v>340</v>
      </c>
      <c r="C96" t="s">
        <v>341</v>
      </c>
      <c r="D96" t="s">
        <v>20</v>
      </c>
      <c r="E96">
        <v>220809</v>
      </c>
      <c r="F96" t="s">
        <v>21</v>
      </c>
      <c r="G96" t="s">
        <v>23</v>
      </c>
      <c r="H96" t="s">
        <v>56</v>
      </c>
      <c r="I96" t="s">
        <v>23</v>
      </c>
      <c r="J96" t="s">
        <v>23</v>
      </c>
      <c r="K96" t="s">
        <v>22</v>
      </c>
      <c r="L96" t="s">
        <v>23</v>
      </c>
      <c r="M96" t="s">
        <v>23</v>
      </c>
      <c r="N96" t="s">
        <v>22</v>
      </c>
      <c r="O96" t="s">
        <v>23</v>
      </c>
      <c r="P96">
        <v>2</v>
      </c>
      <c r="Q96" t="s">
        <v>78</v>
      </c>
    </row>
    <row r="97" spans="1:17">
      <c r="A97" t="s">
        <v>354</v>
      </c>
      <c r="B97" t="s">
        <v>355</v>
      </c>
      <c r="C97" t="s">
        <v>356</v>
      </c>
      <c r="D97" t="s">
        <v>20</v>
      </c>
      <c r="E97">
        <v>220778</v>
      </c>
      <c r="F97" t="s">
        <v>21</v>
      </c>
      <c r="G97" t="s">
        <v>22</v>
      </c>
      <c r="H97" t="s">
        <v>22</v>
      </c>
      <c r="I97" t="s">
        <v>22</v>
      </c>
      <c r="J97" t="s">
        <v>22</v>
      </c>
      <c r="K97" t="s">
        <v>22</v>
      </c>
      <c r="L97" t="s">
        <v>22</v>
      </c>
      <c r="M97" t="s">
        <v>22</v>
      </c>
      <c r="N97" t="s">
        <v>22</v>
      </c>
      <c r="O97" t="s">
        <v>22</v>
      </c>
      <c r="P97">
        <v>4</v>
      </c>
      <c r="Q97" t="s">
        <v>29</v>
      </c>
    </row>
    <row r="98" spans="1:17">
      <c r="A98" t="s">
        <v>365</v>
      </c>
      <c r="B98" t="s">
        <v>355</v>
      </c>
      <c r="C98" t="s">
        <v>358</v>
      </c>
      <c r="D98" t="s">
        <v>20</v>
      </c>
      <c r="E98">
        <v>220778</v>
      </c>
      <c r="F98" t="s">
        <v>21</v>
      </c>
      <c r="G98" t="s">
        <v>22</v>
      </c>
      <c r="H98" t="s">
        <v>22</v>
      </c>
      <c r="I98" t="s">
        <v>22</v>
      </c>
      <c r="J98" t="s">
        <v>22</v>
      </c>
      <c r="K98" t="s">
        <v>22</v>
      </c>
      <c r="L98" t="s">
        <v>22</v>
      </c>
      <c r="M98" t="s">
        <v>22</v>
      </c>
      <c r="N98" t="s">
        <v>22</v>
      </c>
      <c r="O98" t="s">
        <v>22</v>
      </c>
      <c r="P98">
        <v>4</v>
      </c>
      <c r="Q98" t="s">
        <v>29</v>
      </c>
    </row>
    <row r="99" spans="1:17">
      <c r="A99" t="s">
        <v>372</v>
      </c>
      <c r="B99" t="s">
        <v>373</v>
      </c>
      <c r="C99" t="s">
        <v>374</v>
      </c>
      <c r="D99" t="s">
        <v>20</v>
      </c>
      <c r="E99">
        <v>220700</v>
      </c>
      <c r="F99" t="s">
        <v>21</v>
      </c>
      <c r="G99" t="s">
        <v>22</v>
      </c>
      <c r="H99" t="s">
        <v>22</v>
      </c>
      <c r="I99" t="s">
        <v>22</v>
      </c>
      <c r="J99" t="s">
        <v>22</v>
      </c>
      <c r="K99" t="s">
        <v>22</v>
      </c>
      <c r="L99" t="s">
        <v>22</v>
      </c>
      <c r="M99" t="s">
        <v>22</v>
      </c>
      <c r="N99" t="s">
        <v>22</v>
      </c>
      <c r="O99" t="s">
        <v>24</v>
      </c>
      <c r="P99">
        <v>5</v>
      </c>
      <c r="Q99" t="s">
        <v>78</v>
      </c>
    </row>
    <row r="100" spans="1:17">
      <c r="A100" t="s">
        <v>380</v>
      </c>
      <c r="B100" t="s">
        <v>381</v>
      </c>
      <c r="C100" t="s">
        <v>382</v>
      </c>
      <c r="D100" t="s">
        <v>20</v>
      </c>
      <c r="E100">
        <v>220801</v>
      </c>
      <c r="F100" t="s">
        <v>21</v>
      </c>
      <c r="G100" t="s">
        <v>24</v>
      </c>
      <c r="H100" t="s">
        <v>22</v>
      </c>
      <c r="I100" t="s">
        <v>22</v>
      </c>
      <c r="J100" t="s">
        <v>22</v>
      </c>
      <c r="K100" t="s">
        <v>22</v>
      </c>
      <c r="L100" t="s">
        <v>22</v>
      </c>
      <c r="M100" t="s">
        <v>22</v>
      </c>
      <c r="N100" t="s">
        <v>22</v>
      </c>
      <c r="O100" t="s">
        <v>22</v>
      </c>
      <c r="P100">
        <v>4</v>
      </c>
      <c r="Q100" t="s">
        <v>25</v>
      </c>
    </row>
    <row r="101" spans="1:17">
      <c r="A101" t="s">
        <v>394</v>
      </c>
      <c r="B101" t="s">
        <v>395</v>
      </c>
      <c r="C101" t="s">
        <v>396</v>
      </c>
      <c r="D101" t="s">
        <v>20</v>
      </c>
      <c r="E101">
        <v>220706</v>
      </c>
      <c r="F101" t="s">
        <v>21</v>
      </c>
      <c r="G101" t="s">
        <v>22</v>
      </c>
      <c r="H101" t="s">
        <v>24</v>
      </c>
      <c r="I101" t="s">
        <v>24</v>
      </c>
      <c r="J101" t="s">
        <v>24</v>
      </c>
      <c r="K101" t="s">
        <v>22</v>
      </c>
      <c r="L101" t="s">
        <v>24</v>
      </c>
      <c r="M101" t="s">
        <v>24</v>
      </c>
      <c r="N101" t="s">
        <v>22</v>
      </c>
      <c r="O101" t="s">
        <v>24</v>
      </c>
      <c r="P101">
        <v>4</v>
      </c>
      <c r="Q101" t="s">
        <v>36</v>
      </c>
    </row>
    <row r="102" spans="1:17">
      <c r="F102" s="4" t="s">
        <v>24</v>
      </c>
      <c r="G102" s="5">
        <f>COUNTIF(G84:G101,"Strongly Agree")</f>
        <v>1</v>
      </c>
      <c r="H102" s="5">
        <f t="shared" ref="H102:O102" si="30">COUNTIF(H84:H101,"Strongly Agree")</f>
        <v>4</v>
      </c>
      <c r="I102" s="5">
        <f t="shared" si="30"/>
        <v>2</v>
      </c>
      <c r="J102" s="5">
        <f t="shared" si="30"/>
        <v>4</v>
      </c>
      <c r="K102" s="5">
        <f t="shared" si="30"/>
        <v>3</v>
      </c>
      <c r="L102" s="5">
        <f t="shared" si="30"/>
        <v>1</v>
      </c>
      <c r="M102" s="5">
        <f t="shared" si="30"/>
        <v>2</v>
      </c>
      <c r="N102" s="5">
        <f t="shared" si="30"/>
        <v>3</v>
      </c>
      <c r="O102" s="5">
        <f t="shared" si="30"/>
        <v>2</v>
      </c>
      <c r="P102" s="6">
        <f>COUNTIF(P84:P101,"5")</f>
        <v>4</v>
      </c>
      <c r="Q102" s="6">
        <f>COUNTIF(Q84:Q101,"Highly Satisfied")</f>
        <v>3</v>
      </c>
    </row>
    <row r="103" spans="1:17">
      <c r="F103" s="4" t="s">
        <v>22</v>
      </c>
      <c r="G103" s="5">
        <f>COUNTIF(G84:G101,"Agree")</f>
        <v>16</v>
      </c>
      <c r="H103" s="5">
        <f t="shared" ref="H103:O103" si="31">COUNTIF(H84:H101,"Agree")</f>
        <v>13</v>
      </c>
      <c r="I103" s="5">
        <f t="shared" si="31"/>
        <v>15</v>
      </c>
      <c r="J103" s="5">
        <f t="shared" si="31"/>
        <v>12</v>
      </c>
      <c r="K103" s="5">
        <f t="shared" si="31"/>
        <v>14</v>
      </c>
      <c r="L103" s="5">
        <f t="shared" si="31"/>
        <v>13</v>
      </c>
      <c r="M103" s="5">
        <f t="shared" si="31"/>
        <v>14</v>
      </c>
      <c r="N103" s="5">
        <f t="shared" si="31"/>
        <v>15</v>
      </c>
      <c r="O103" s="5">
        <f t="shared" si="31"/>
        <v>12</v>
      </c>
      <c r="P103" s="6">
        <f>COUNTIF(P84:P101,"4")</f>
        <v>10</v>
      </c>
      <c r="Q103" s="6">
        <f>COUNTIF(Q84:Q101,"Satisfied")</f>
        <v>7</v>
      </c>
    </row>
    <row r="104" spans="1:17">
      <c r="F104" s="4" t="s">
        <v>23</v>
      </c>
      <c r="G104" s="5">
        <f>COUNTIF(G84:G101,"Not Agree &amp; Not Disagree")</f>
        <v>1</v>
      </c>
      <c r="H104" s="5">
        <f t="shared" ref="H104:O104" si="32">COUNTIF(H84:H101,"Not Agree &amp; Not Disagree")</f>
        <v>0</v>
      </c>
      <c r="I104" s="5">
        <f t="shared" si="32"/>
        <v>1</v>
      </c>
      <c r="J104" s="5">
        <f t="shared" si="32"/>
        <v>2</v>
      </c>
      <c r="K104" s="5">
        <f t="shared" si="32"/>
        <v>1</v>
      </c>
      <c r="L104" s="5">
        <f t="shared" si="32"/>
        <v>4</v>
      </c>
      <c r="M104" s="5">
        <f t="shared" si="32"/>
        <v>2</v>
      </c>
      <c r="N104" s="5">
        <f t="shared" si="32"/>
        <v>0</v>
      </c>
      <c r="O104" s="5">
        <f t="shared" si="32"/>
        <v>3</v>
      </c>
      <c r="P104" s="6">
        <f>COUNTIF(P84:P101,3)</f>
        <v>2</v>
      </c>
      <c r="Q104" s="6">
        <f>COUNTIF(Q84:Q101,"Avarage")</f>
        <v>6</v>
      </c>
    </row>
    <row r="105" spans="1:17">
      <c r="F105" s="4" t="s">
        <v>47</v>
      </c>
      <c r="G105" s="5">
        <f>COUNTIF(G84:G101,"Disagree")</f>
        <v>0</v>
      </c>
      <c r="H105" s="5">
        <f t="shared" ref="H105:O105" si="33">COUNTIF(H84:H101,"Disagree")</f>
        <v>0</v>
      </c>
      <c r="I105" s="5">
        <f t="shared" si="33"/>
        <v>0</v>
      </c>
      <c r="J105" s="5">
        <f t="shared" si="33"/>
        <v>0</v>
      </c>
      <c r="K105" s="5">
        <f t="shared" si="33"/>
        <v>0</v>
      </c>
      <c r="L105" s="5">
        <f t="shared" si="33"/>
        <v>0</v>
      </c>
      <c r="M105" s="5">
        <f t="shared" si="33"/>
        <v>0</v>
      </c>
      <c r="N105" s="5">
        <f t="shared" si="33"/>
        <v>0</v>
      </c>
      <c r="O105" s="5">
        <f t="shared" si="33"/>
        <v>1</v>
      </c>
      <c r="P105" s="6">
        <f>COUNTIF(P84:P101,2)</f>
        <v>1</v>
      </c>
      <c r="Q105" s="6">
        <f>COUNTIF(Q84:Q101,"Dissatisfied")</f>
        <v>0</v>
      </c>
    </row>
    <row r="106" spans="1:17">
      <c r="F106" s="4" t="s">
        <v>93</v>
      </c>
      <c r="G106" s="5">
        <f>COUNTIF(G84:G101,"Strongly Disagree")</f>
        <v>0</v>
      </c>
      <c r="H106" s="5">
        <f t="shared" ref="H106:O106" si="34">COUNTIF(H84:H101,"Strongly Disagree")</f>
        <v>0</v>
      </c>
      <c r="I106" s="5">
        <f t="shared" si="34"/>
        <v>0</v>
      </c>
      <c r="J106" s="5">
        <f t="shared" si="34"/>
        <v>0</v>
      </c>
      <c r="K106" s="5">
        <f t="shared" si="34"/>
        <v>0</v>
      </c>
      <c r="L106" s="5">
        <f t="shared" si="34"/>
        <v>0</v>
      </c>
      <c r="M106" s="5">
        <f t="shared" si="34"/>
        <v>0</v>
      </c>
      <c r="N106" s="5">
        <f t="shared" si="34"/>
        <v>0</v>
      </c>
      <c r="O106" s="5">
        <f t="shared" si="34"/>
        <v>0</v>
      </c>
      <c r="P106" s="6">
        <f>COUNTIF(P84:P101,1)</f>
        <v>1</v>
      </c>
      <c r="Q106" s="6">
        <f>COUNTIF(Q84:Q101,"Highly Dissatisfied")</f>
        <v>0</v>
      </c>
    </row>
    <row r="111" spans="1:17">
      <c r="A111" t="s">
        <v>88</v>
      </c>
      <c r="B111" t="s">
        <v>43</v>
      </c>
      <c r="C111" t="s">
        <v>44</v>
      </c>
      <c r="D111" t="s">
        <v>45</v>
      </c>
      <c r="E111">
        <v>449</v>
      </c>
      <c r="F111" t="s">
        <v>66</v>
      </c>
      <c r="G111" t="s">
        <v>22</v>
      </c>
      <c r="H111" t="s">
        <v>22</v>
      </c>
      <c r="I111" t="s">
        <v>22</v>
      </c>
      <c r="J111" t="s">
        <v>22</v>
      </c>
      <c r="K111" t="s">
        <v>22</v>
      </c>
      <c r="L111" t="s">
        <v>22</v>
      </c>
      <c r="M111" t="s">
        <v>22</v>
      </c>
      <c r="N111" t="s">
        <v>22</v>
      </c>
      <c r="O111" t="s">
        <v>22</v>
      </c>
      <c r="P111">
        <v>5</v>
      </c>
      <c r="Q111" t="s">
        <v>29</v>
      </c>
    </row>
    <row r="112" spans="1:17">
      <c r="A112" t="s">
        <v>204</v>
      </c>
      <c r="B112" t="s">
        <v>205</v>
      </c>
      <c r="C112" t="s">
        <v>203</v>
      </c>
      <c r="D112" t="s">
        <v>45</v>
      </c>
      <c r="E112">
        <v>220409</v>
      </c>
      <c r="F112" t="s">
        <v>66</v>
      </c>
      <c r="G112" t="s">
        <v>22</v>
      </c>
      <c r="H112" t="s">
        <v>22</v>
      </c>
      <c r="I112" t="s">
        <v>22</v>
      </c>
      <c r="J112" t="s">
        <v>22</v>
      </c>
      <c r="K112" t="s">
        <v>22</v>
      </c>
      <c r="L112" t="s">
        <v>47</v>
      </c>
      <c r="M112" t="s">
        <v>22</v>
      </c>
      <c r="N112" t="s">
        <v>22</v>
      </c>
      <c r="O112" t="s">
        <v>47</v>
      </c>
      <c r="P112">
        <v>2</v>
      </c>
      <c r="Q112" t="s">
        <v>29</v>
      </c>
    </row>
    <row r="113" spans="1:17">
      <c r="A113" t="s">
        <v>238</v>
      </c>
      <c r="B113" t="s">
        <v>83</v>
      </c>
      <c r="C113" t="s">
        <v>84</v>
      </c>
      <c r="D113" t="s">
        <v>45</v>
      </c>
      <c r="E113">
        <v>220455</v>
      </c>
      <c r="F113" t="s">
        <v>66</v>
      </c>
      <c r="G113" t="s">
        <v>22</v>
      </c>
      <c r="H113" t="s">
        <v>22</v>
      </c>
      <c r="I113" t="s">
        <v>22</v>
      </c>
      <c r="J113" t="s">
        <v>22</v>
      </c>
      <c r="K113" t="s">
        <v>22</v>
      </c>
      <c r="L113" t="s">
        <v>22</v>
      </c>
      <c r="M113" t="s">
        <v>22</v>
      </c>
      <c r="N113" t="s">
        <v>22</v>
      </c>
      <c r="O113" t="s">
        <v>22</v>
      </c>
      <c r="P113">
        <v>5</v>
      </c>
      <c r="Q113" t="s">
        <v>29</v>
      </c>
    </row>
    <row r="114" spans="1:17">
      <c r="A114" t="s">
        <v>352</v>
      </c>
      <c r="B114" t="s">
        <v>347</v>
      </c>
      <c r="C114" t="s">
        <v>350</v>
      </c>
      <c r="D114" t="s">
        <v>45</v>
      </c>
      <c r="E114">
        <v>220401</v>
      </c>
      <c r="F114" t="s">
        <v>66</v>
      </c>
      <c r="G114" t="s">
        <v>24</v>
      </c>
      <c r="H114" t="s">
        <v>24</v>
      </c>
      <c r="I114" t="s">
        <v>24</v>
      </c>
      <c r="J114" t="s">
        <v>24</v>
      </c>
      <c r="K114" t="s">
        <v>24</v>
      </c>
      <c r="L114" t="s">
        <v>24</v>
      </c>
      <c r="M114" t="s">
        <v>24</v>
      </c>
      <c r="N114" t="s">
        <v>24</v>
      </c>
      <c r="O114" t="s">
        <v>24</v>
      </c>
      <c r="P114">
        <v>5</v>
      </c>
      <c r="Q114" t="s">
        <v>36</v>
      </c>
    </row>
    <row r="115" spans="1:17">
      <c r="A115" t="s">
        <v>413</v>
      </c>
      <c r="B115" t="s">
        <v>43</v>
      </c>
      <c r="C115" t="s">
        <v>44</v>
      </c>
      <c r="D115" t="s">
        <v>45</v>
      </c>
      <c r="E115">
        <v>449</v>
      </c>
      <c r="F115" t="s">
        <v>66</v>
      </c>
      <c r="G115" t="s">
        <v>22</v>
      </c>
      <c r="H115" t="s">
        <v>22</v>
      </c>
      <c r="I115" t="s">
        <v>22</v>
      </c>
      <c r="J115" t="s">
        <v>22</v>
      </c>
      <c r="K115" t="s">
        <v>22</v>
      </c>
      <c r="L115" t="s">
        <v>22</v>
      </c>
      <c r="M115" t="s">
        <v>22</v>
      </c>
      <c r="N115" t="s">
        <v>22</v>
      </c>
      <c r="O115" t="s">
        <v>22</v>
      </c>
      <c r="P115">
        <v>4</v>
      </c>
      <c r="Q115" t="s">
        <v>138</v>
      </c>
    </row>
    <row r="116" spans="1:17">
      <c r="A116" t="s">
        <v>414</v>
      </c>
      <c r="B116" t="s">
        <v>415</v>
      </c>
      <c r="C116" t="s">
        <v>416</v>
      </c>
      <c r="D116" t="s">
        <v>45</v>
      </c>
      <c r="F116" t="s">
        <v>66</v>
      </c>
      <c r="G116" t="s">
        <v>22</v>
      </c>
      <c r="H116" t="s">
        <v>22</v>
      </c>
      <c r="I116" t="s">
        <v>22</v>
      </c>
      <c r="J116" t="s">
        <v>22</v>
      </c>
      <c r="K116" t="s">
        <v>22</v>
      </c>
      <c r="L116" t="s">
        <v>22</v>
      </c>
      <c r="M116" t="s">
        <v>22</v>
      </c>
      <c r="N116" t="s">
        <v>22</v>
      </c>
      <c r="O116" t="s">
        <v>22</v>
      </c>
      <c r="P116">
        <v>5</v>
      </c>
      <c r="Q116" t="s">
        <v>29</v>
      </c>
    </row>
    <row r="117" spans="1:17">
      <c r="A117" t="s">
        <v>417</v>
      </c>
      <c r="B117" t="s">
        <v>415</v>
      </c>
      <c r="C117" t="s">
        <v>416</v>
      </c>
      <c r="D117" t="s">
        <v>45</v>
      </c>
      <c r="F117" t="s">
        <v>66</v>
      </c>
      <c r="G117" t="s">
        <v>22</v>
      </c>
      <c r="H117" t="s">
        <v>22</v>
      </c>
      <c r="I117" t="s">
        <v>22</v>
      </c>
      <c r="J117" t="s">
        <v>22</v>
      </c>
      <c r="K117" t="s">
        <v>22</v>
      </c>
      <c r="L117" t="s">
        <v>22</v>
      </c>
      <c r="M117" t="s">
        <v>22</v>
      </c>
      <c r="N117" t="s">
        <v>22</v>
      </c>
      <c r="O117" t="s">
        <v>22</v>
      </c>
      <c r="P117">
        <v>5</v>
      </c>
      <c r="Q117" t="s">
        <v>29</v>
      </c>
    </row>
    <row r="118" spans="1:17">
      <c r="F118" s="4" t="s">
        <v>24</v>
      </c>
      <c r="G118" s="5">
        <f>COUNTIF(G111:G117,"Strongly Agree")</f>
        <v>1</v>
      </c>
      <c r="H118" s="5">
        <f t="shared" ref="H118:O118" si="35">COUNTIF(H111:H117,"Strongly Agree")</f>
        <v>1</v>
      </c>
      <c r="I118" s="5">
        <f t="shared" si="35"/>
        <v>1</v>
      </c>
      <c r="J118" s="5">
        <f t="shared" si="35"/>
        <v>1</v>
      </c>
      <c r="K118" s="5">
        <f t="shared" si="35"/>
        <v>1</v>
      </c>
      <c r="L118" s="5">
        <f t="shared" si="35"/>
        <v>1</v>
      </c>
      <c r="M118" s="5">
        <f t="shared" si="35"/>
        <v>1</v>
      </c>
      <c r="N118" s="5">
        <f t="shared" si="35"/>
        <v>1</v>
      </c>
      <c r="O118" s="5">
        <f t="shared" si="35"/>
        <v>1</v>
      </c>
      <c r="P118" s="6">
        <f>COUNTIF(P111:P117,"5")</f>
        <v>5</v>
      </c>
      <c r="Q118" s="6">
        <f>COUNTIF(Q111:Q117,"Highly Satisfied")</f>
        <v>1</v>
      </c>
    </row>
    <row r="119" spans="1:17">
      <c r="F119" s="4" t="s">
        <v>22</v>
      </c>
      <c r="G119" s="5">
        <f>COUNTIF(G111:G117,"Agree")</f>
        <v>6</v>
      </c>
      <c r="H119" s="5">
        <f t="shared" ref="H119:O119" si="36">COUNTIF(H111:H117,"Agree")</f>
        <v>6</v>
      </c>
      <c r="I119" s="5">
        <f t="shared" si="36"/>
        <v>6</v>
      </c>
      <c r="J119" s="5">
        <f t="shared" si="36"/>
        <v>6</v>
      </c>
      <c r="K119" s="5">
        <f t="shared" si="36"/>
        <v>6</v>
      </c>
      <c r="L119" s="5">
        <f t="shared" si="36"/>
        <v>5</v>
      </c>
      <c r="M119" s="5">
        <f t="shared" si="36"/>
        <v>6</v>
      </c>
      <c r="N119" s="5">
        <f t="shared" si="36"/>
        <v>6</v>
      </c>
      <c r="O119" s="5">
        <f t="shared" si="36"/>
        <v>5</v>
      </c>
      <c r="P119" s="6">
        <f>COUNTIF(P111:P117,"4")</f>
        <v>1</v>
      </c>
      <c r="Q119" s="6">
        <f>COUNTIF(Q111:Q117,"Satisfied")</f>
        <v>5</v>
      </c>
    </row>
    <row r="120" spans="1:17">
      <c r="F120" s="4" t="s">
        <v>23</v>
      </c>
      <c r="G120" s="5">
        <f>COUNTIF(G111:G117,"Not Agree &amp; Not Disagree")</f>
        <v>0</v>
      </c>
      <c r="H120" s="5">
        <f t="shared" ref="H120:O120" si="37">COUNTIF(H111:H117,"Not Agree &amp; Not Disagree")</f>
        <v>0</v>
      </c>
      <c r="I120" s="5">
        <f t="shared" si="37"/>
        <v>0</v>
      </c>
      <c r="J120" s="5">
        <f t="shared" si="37"/>
        <v>0</v>
      </c>
      <c r="K120" s="5">
        <f t="shared" si="37"/>
        <v>0</v>
      </c>
      <c r="L120" s="5">
        <f t="shared" si="37"/>
        <v>0</v>
      </c>
      <c r="M120" s="5">
        <f t="shared" si="37"/>
        <v>0</v>
      </c>
      <c r="N120" s="5">
        <f t="shared" si="37"/>
        <v>0</v>
      </c>
      <c r="O120" s="5">
        <f t="shared" si="37"/>
        <v>0</v>
      </c>
      <c r="P120" s="6">
        <f>COUNTIF(P111:P117,3)</f>
        <v>0</v>
      </c>
      <c r="Q120" s="6">
        <f>COUNTIF(Q111:Q117,"Avarage")</f>
        <v>0</v>
      </c>
    </row>
    <row r="121" spans="1:17">
      <c r="F121" s="4" t="s">
        <v>47</v>
      </c>
      <c r="G121" s="5">
        <f>COUNTIF(G111:G117,"Disagree")</f>
        <v>0</v>
      </c>
      <c r="H121" s="5">
        <f t="shared" ref="H121:O121" si="38">COUNTIF(H111:H117,"Disagree")</f>
        <v>0</v>
      </c>
      <c r="I121" s="5">
        <f t="shared" si="38"/>
        <v>0</v>
      </c>
      <c r="J121" s="5">
        <f t="shared" si="38"/>
        <v>0</v>
      </c>
      <c r="K121" s="5">
        <f t="shared" si="38"/>
        <v>0</v>
      </c>
      <c r="L121" s="5">
        <f t="shared" si="38"/>
        <v>1</v>
      </c>
      <c r="M121" s="5">
        <f t="shared" si="38"/>
        <v>0</v>
      </c>
      <c r="N121" s="5">
        <f t="shared" si="38"/>
        <v>0</v>
      </c>
      <c r="O121" s="5">
        <f t="shared" si="38"/>
        <v>1</v>
      </c>
      <c r="P121" s="6">
        <f>COUNTIF(P111:P117,2)</f>
        <v>1</v>
      </c>
      <c r="Q121" s="6">
        <f>COUNTIF(Q111:Q117,"Dissatisfied")</f>
        <v>1</v>
      </c>
    </row>
    <row r="122" spans="1:17">
      <c r="F122" s="4" t="s">
        <v>93</v>
      </c>
      <c r="G122" s="5">
        <f>COUNTIF(G111:G117,"Strongly Disagree")</f>
        <v>0</v>
      </c>
      <c r="H122" s="5">
        <f t="shared" ref="H122:O122" si="39">COUNTIF(H111:H117,"Strongly Disagree")</f>
        <v>0</v>
      </c>
      <c r="I122" s="5">
        <f t="shared" si="39"/>
        <v>0</v>
      </c>
      <c r="J122" s="5">
        <f t="shared" si="39"/>
        <v>0</v>
      </c>
      <c r="K122" s="5">
        <f t="shared" si="39"/>
        <v>0</v>
      </c>
      <c r="L122" s="5">
        <f t="shared" si="39"/>
        <v>0</v>
      </c>
      <c r="M122" s="5">
        <f t="shared" si="39"/>
        <v>0</v>
      </c>
      <c r="N122" s="5">
        <f t="shared" si="39"/>
        <v>0</v>
      </c>
      <c r="O122" s="5">
        <f t="shared" si="39"/>
        <v>0</v>
      </c>
      <c r="P122" s="6">
        <f>COUNTIF(P111:P117,1)</f>
        <v>0</v>
      </c>
      <c r="Q122" s="6">
        <f>COUNTIF(Q111:Q117,"Highly Dissatisfied")</f>
        <v>0</v>
      </c>
    </row>
    <row r="127" spans="1:17">
      <c r="A127" t="s">
        <v>168</v>
      </c>
      <c r="B127" t="s">
        <v>161</v>
      </c>
      <c r="C127" t="s">
        <v>164</v>
      </c>
      <c r="D127" t="s">
        <v>40</v>
      </c>
      <c r="E127">
        <v>220585</v>
      </c>
      <c r="F127" t="s">
        <v>66</v>
      </c>
      <c r="G127" t="s">
        <v>93</v>
      </c>
      <c r="H127" t="s">
        <v>24</v>
      </c>
      <c r="I127" t="s">
        <v>93</v>
      </c>
      <c r="J127" t="s">
        <v>22</v>
      </c>
      <c r="K127" t="s">
        <v>93</v>
      </c>
      <c r="L127" t="s">
        <v>22</v>
      </c>
      <c r="M127" t="s">
        <v>47</v>
      </c>
      <c r="N127" t="s">
        <v>93</v>
      </c>
      <c r="O127" t="s">
        <v>22</v>
      </c>
      <c r="P127">
        <v>4</v>
      </c>
      <c r="Q127" t="s">
        <v>36</v>
      </c>
    </row>
    <row r="128" spans="1:17">
      <c r="A128" t="s">
        <v>408</v>
      </c>
      <c r="B128" t="s">
        <v>399</v>
      </c>
      <c r="C128" t="s">
        <v>400</v>
      </c>
      <c r="D128" t="s">
        <v>40</v>
      </c>
      <c r="F128" t="s">
        <v>66</v>
      </c>
      <c r="G128" t="s">
        <v>22</v>
      </c>
      <c r="H128" t="s">
        <v>22</v>
      </c>
      <c r="I128" t="s">
        <v>22</v>
      </c>
      <c r="J128" t="s">
        <v>22</v>
      </c>
      <c r="K128" t="s">
        <v>22</v>
      </c>
      <c r="L128" t="s">
        <v>22</v>
      </c>
      <c r="M128" t="s">
        <v>22</v>
      </c>
      <c r="N128" t="s">
        <v>22</v>
      </c>
      <c r="O128" t="s">
        <v>22</v>
      </c>
      <c r="P128">
        <v>3</v>
      </c>
      <c r="Q128" t="s">
        <v>78</v>
      </c>
    </row>
    <row r="129" spans="1:17">
      <c r="F129" s="4" t="s">
        <v>24</v>
      </c>
      <c r="G129" s="5">
        <f>COUNTIF(G127:G128,"Strongly Agree")</f>
        <v>0</v>
      </c>
      <c r="H129" s="5">
        <f t="shared" ref="H129:O129" si="40">COUNTIF(H127:H128,"Strongly Agree")</f>
        <v>1</v>
      </c>
      <c r="I129" s="5">
        <f t="shared" si="40"/>
        <v>0</v>
      </c>
      <c r="J129" s="5">
        <f t="shared" si="40"/>
        <v>0</v>
      </c>
      <c r="K129" s="5">
        <f t="shared" si="40"/>
        <v>0</v>
      </c>
      <c r="L129" s="5">
        <f t="shared" si="40"/>
        <v>0</v>
      </c>
      <c r="M129" s="5">
        <f t="shared" si="40"/>
        <v>0</v>
      </c>
      <c r="N129" s="5">
        <f t="shared" si="40"/>
        <v>0</v>
      </c>
      <c r="O129" s="5">
        <f t="shared" si="40"/>
        <v>0</v>
      </c>
      <c r="P129" s="6">
        <f>COUNTIF(P127:P128,"5")</f>
        <v>0</v>
      </c>
      <c r="Q129" s="6">
        <f>COUNTIF(Q127:Q128,"Highly Satisfied")</f>
        <v>1</v>
      </c>
    </row>
    <row r="130" spans="1:17">
      <c r="F130" s="4" t="s">
        <v>22</v>
      </c>
      <c r="G130" s="5">
        <f>COUNTIF(G127:G128,"Agree")</f>
        <v>1</v>
      </c>
      <c r="H130" s="5">
        <f t="shared" ref="H130:O130" si="41">COUNTIF(H127:H128,"Agree")</f>
        <v>1</v>
      </c>
      <c r="I130" s="5">
        <f t="shared" si="41"/>
        <v>1</v>
      </c>
      <c r="J130" s="5">
        <f t="shared" si="41"/>
        <v>2</v>
      </c>
      <c r="K130" s="5">
        <f t="shared" si="41"/>
        <v>1</v>
      </c>
      <c r="L130" s="5">
        <f t="shared" si="41"/>
        <v>2</v>
      </c>
      <c r="M130" s="5">
        <f t="shared" si="41"/>
        <v>1</v>
      </c>
      <c r="N130" s="5">
        <f t="shared" si="41"/>
        <v>1</v>
      </c>
      <c r="O130" s="5">
        <f t="shared" si="41"/>
        <v>2</v>
      </c>
      <c r="P130" s="6">
        <f>COUNTIF(P127:P128,"4")</f>
        <v>1</v>
      </c>
      <c r="Q130" s="6">
        <f>COUNTIF(Q127:Q128,"Satisfied")</f>
        <v>0</v>
      </c>
    </row>
    <row r="131" spans="1:17">
      <c r="F131" s="4" t="s">
        <v>23</v>
      </c>
      <c r="G131" s="5">
        <f>COUNTIF(G127:G128,"Not Agree &amp; Not Disagree")</f>
        <v>0</v>
      </c>
      <c r="H131" s="5">
        <f t="shared" ref="H131:O131" si="42">COUNTIF(H127:H128,"Not Agree &amp; Not Disagree")</f>
        <v>0</v>
      </c>
      <c r="I131" s="5">
        <f t="shared" si="42"/>
        <v>0</v>
      </c>
      <c r="J131" s="5">
        <f t="shared" si="42"/>
        <v>0</v>
      </c>
      <c r="K131" s="5">
        <f t="shared" si="42"/>
        <v>0</v>
      </c>
      <c r="L131" s="5">
        <f t="shared" si="42"/>
        <v>0</v>
      </c>
      <c r="M131" s="5">
        <f t="shared" si="42"/>
        <v>0</v>
      </c>
      <c r="N131" s="5">
        <f t="shared" si="42"/>
        <v>0</v>
      </c>
      <c r="O131" s="5">
        <f t="shared" si="42"/>
        <v>0</v>
      </c>
      <c r="P131" s="6">
        <f>COUNTIF(P127:P128,3)</f>
        <v>1</v>
      </c>
      <c r="Q131" s="6">
        <f>COUNTIF(Q124:Q128,"Avarage")</f>
        <v>1</v>
      </c>
    </row>
    <row r="132" spans="1:17">
      <c r="F132" s="4" t="s">
        <v>47</v>
      </c>
      <c r="G132" s="5">
        <f>COUNTIF(G127:G128,"Disagree")</f>
        <v>0</v>
      </c>
      <c r="H132" s="5">
        <f t="shared" ref="H132:O132" si="43">COUNTIF(H127:H128,"Disagree")</f>
        <v>0</v>
      </c>
      <c r="I132" s="5">
        <f t="shared" si="43"/>
        <v>0</v>
      </c>
      <c r="J132" s="5">
        <f t="shared" si="43"/>
        <v>0</v>
      </c>
      <c r="K132" s="5">
        <f t="shared" si="43"/>
        <v>0</v>
      </c>
      <c r="L132" s="5">
        <f t="shared" si="43"/>
        <v>0</v>
      </c>
      <c r="M132" s="5">
        <f t="shared" si="43"/>
        <v>1</v>
      </c>
      <c r="N132" s="5">
        <f t="shared" si="43"/>
        <v>0</v>
      </c>
      <c r="O132" s="5">
        <f t="shared" si="43"/>
        <v>0</v>
      </c>
      <c r="P132" s="6">
        <f>COUNTIF(P127:P128,2)</f>
        <v>0</v>
      </c>
      <c r="Q132" s="6">
        <f>COUNTIF(Q127:Q128,"Dissatisfied")</f>
        <v>0</v>
      </c>
    </row>
    <row r="133" spans="1:17">
      <c r="F133" s="4" t="s">
        <v>93</v>
      </c>
      <c r="G133" s="5">
        <f>COUNTIF(G127:G128,"Strongly Disagree")</f>
        <v>1</v>
      </c>
      <c r="H133" s="5">
        <f t="shared" ref="H133:O133" si="44">COUNTIF(H127:H128,"Strongly Disagree")</f>
        <v>0</v>
      </c>
      <c r="I133" s="5">
        <f t="shared" si="44"/>
        <v>1</v>
      </c>
      <c r="J133" s="5">
        <f t="shared" si="44"/>
        <v>0</v>
      </c>
      <c r="K133" s="5">
        <f t="shared" si="44"/>
        <v>1</v>
      </c>
      <c r="L133" s="5">
        <f t="shared" si="44"/>
        <v>0</v>
      </c>
      <c r="M133" s="5">
        <f t="shared" si="44"/>
        <v>0</v>
      </c>
      <c r="N133" s="5">
        <f t="shared" si="44"/>
        <v>1</v>
      </c>
      <c r="O133" s="5">
        <f t="shared" si="44"/>
        <v>0</v>
      </c>
      <c r="P133" s="6">
        <f>COUNTIF(P127:P128,1)</f>
        <v>0</v>
      </c>
      <c r="Q133" s="6">
        <f>COUNTIF(Q127:Q128,"Highly Dissatisfied")</f>
        <v>0</v>
      </c>
    </row>
    <row r="136" spans="1:17">
      <c r="A136" t="s">
        <v>63</v>
      </c>
      <c r="B136" t="s">
        <v>64</v>
      </c>
      <c r="C136" t="s">
        <v>65</v>
      </c>
      <c r="D136" t="s">
        <v>20</v>
      </c>
      <c r="E136">
        <v>220703</v>
      </c>
      <c r="F136" t="s">
        <v>66</v>
      </c>
      <c r="G136" t="s">
        <v>24</v>
      </c>
      <c r="H136" t="s">
        <v>22</v>
      </c>
      <c r="I136" t="s">
        <v>22</v>
      </c>
      <c r="J136" t="s">
        <v>24</v>
      </c>
      <c r="K136" t="s">
        <v>24</v>
      </c>
      <c r="L136" t="s">
        <v>22</v>
      </c>
      <c r="M136" t="s">
        <v>22</v>
      </c>
      <c r="N136" t="s">
        <v>24</v>
      </c>
      <c r="O136" t="s">
        <v>22</v>
      </c>
      <c r="P136">
        <v>1</v>
      </c>
      <c r="Q136" t="s">
        <v>29</v>
      </c>
    </row>
    <row r="137" spans="1:17">
      <c r="A137" t="s">
        <v>68</v>
      </c>
      <c r="B137" t="s">
        <v>58</v>
      </c>
      <c r="C137" t="s">
        <v>59</v>
      </c>
      <c r="D137" t="s">
        <v>20</v>
      </c>
      <c r="E137">
        <v>220804</v>
      </c>
      <c r="F137" t="s">
        <v>66</v>
      </c>
      <c r="G137" t="s">
        <v>22</v>
      </c>
      <c r="H137" t="s">
        <v>22</v>
      </c>
      <c r="I137" t="s">
        <v>22</v>
      </c>
      <c r="J137" t="s">
        <v>22</v>
      </c>
      <c r="K137" t="s">
        <v>22</v>
      </c>
      <c r="L137" t="s">
        <v>22</v>
      </c>
      <c r="M137" t="s">
        <v>22</v>
      </c>
      <c r="N137" t="s">
        <v>22</v>
      </c>
      <c r="O137" t="s">
        <v>22</v>
      </c>
      <c r="P137">
        <v>2</v>
      </c>
      <c r="Q137" t="s">
        <v>29</v>
      </c>
    </row>
    <row r="138" spans="1:17">
      <c r="A138" t="s">
        <v>106</v>
      </c>
      <c r="B138" t="s">
        <v>96</v>
      </c>
      <c r="C138" t="s">
        <v>97</v>
      </c>
      <c r="D138" t="s">
        <v>20</v>
      </c>
      <c r="E138">
        <v>220747</v>
      </c>
      <c r="F138" t="s">
        <v>66</v>
      </c>
      <c r="G138" t="s">
        <v>22</v>
      </c>
      <c r="H138" t="s">
        <v>22</v>
      </c>
      <c r="I138" t="s">
        <v>22</v>
      </c>
      <c r="J138" t="s">
        <v>22</v>
      </c>
      <c r="K138" t="s">
        <v>22</v>
      </c>
      <c r="L138" t="s">
        <v>22</v>
      </c>
      <c r="M138" t="s">
        <v>22</v>
      </c>
      <c r="N138" t="s">
        <v>22</v>
      </c>
      <c r="O138" t="s">
        <v>22</v>
      </c>
      <c r="P138">
        <v>5</v>
      </c>
      <c r="Q138" t="s">
        <v>78</v>
      </c>
    </row>
    <row r="139" spans="1:17">
      <c r="A139" t="s">
        <v>123</v>
      </c>
      <c r="B139" t="s">
        <v>111</v>
      </c>
      <c r="C139" t="s">
        <v>112</v>
      </c>
      <c r="D139" t="s">
        <v>20</v>
      </c>
      <c r="E139">
        <v>220702</v>
      </c>
      <c r="F139" t="s">
        <v>66</v>
      </c>
      <c r="G139" t="s">
        <v>22</v>
      </c>
      <c r="H139" t="s">
        <v>24</v>
      </c>
      <c r="I139" t="s">
        <v>22</v>
      </c>
      <c r="J139" t="s">
        <v>24</v>
      </c>
      <c r="K139" t="s">
        <v>22</v>
      </c>
      <c r="L139" t="s">
        <v>22</v>
      </c>
      <c r="M139" t="s">
        <v>24</v>
      </c>
      <c r="N139" t="s">
        <v>24</v>
      </c>
      <c r="O139" t="s">
        <v>22</v>
      </c>
      <c r="P139">
        <v>4</v>
      </c>
      <c r="Q139" t="s">
        <v>36</v>
      </c>
    </row>
    <row r="140" spans="1:17">
      <c r="A140" t="s">
        <v>127</v>
      </c>
      <c r="B140" t="s">
        <v>117</v>
      </c>
      <c r="C140" t="s">
        <v>118</v>
      </c>
      <c r="D140" t="s">
        <v>20</v>
      </c>
      <c r="E140">
        <v>220705</v>
      </c>
      <c r="F140" t="s">
        <v>66</v>
      </c>
      <c r="G140" t="s">
        <v>24</v>
      </c>
      <c r="H140" t="s">
        <v>22</v>
      </c>
      <c r="I140" t="s">
        <v>24</v>
      </c>
      <c r="J140" t="s">
        <v>22</v>
      </c>
      <c r="K140" t="s">
        <v>24</v>
      </c>
      <c r="L140" t="s">
        <v>22</v>
      </c>
      <c r="M140" t="s">
        <v>24</v>
      </c>
      <c r="N140" t="s">
        <v>22</v>
      </c>
      <c r="O140" t="s">
        <v>24</v>
      </c>
      <c r="P140">
        <v>4</v>
      </c>
      <c r="Q140" t="s">
        <v>36</v>
      </c>
    </row>
    <row r="141" spans="1:17">
      <c r="A141" t="s">
        <v>183</v>
      </c>
      <c r="B141" t="s">
        <v>177</v>
      </c>
      <c r="C141" t="s">
        <v>178</v>
      </c>
      <c r="D141" t="s">
        <v>20</v>
      </c>
      <c r="E141">
        <v>220791</v>
      </c>
      <c r="F141" t="s">
        <v>66</v>
      </c>
      <c r="G141" t="s">
        <v>22</v>
      </c>
      <c r="H141" t="s">
        <v>24</v>
      </c>
      <c r="I141" t="s">
        <v>22</v>
      </c>
      <c r="J141" t="s">
        <v>24</v>
      </c>
      <c r="K141" t="s">
        <v>22</v>
      </c>
      <c r="L141" t="s">
        <v>22</v>
      </c>
      <c r="M141" t="s">
        <v>24</v>
      </c>
      <c r="N141" t="s">
        <v>22</v>
      </c>
      <c r="O141" t="s">
        <v>22</v>
      </c>
      <c r="P141">
        <v>4</v>
      </c>
      <c r="Q141" t="s">
        <v>29</v>
      </c>
    </row>
    <row r="142" spans="1:17">
      <c r="A142" t="s">
        <v>200</v>
      </c>
      <c r="B142" t="s">
        <v>188</v>
      </c>
      <c r="C142" t="s">
        <v>189</v>
      </c>
      <c r="D142" t="s">
        <v>20</v>
      </c>
      <c r="E142">
        <v>220731</v>
      </c>
      <c r="F142" t="s">
        <v>66</v>
      </c>
      <c r="G142" t="s">
        <v>22</v>
      </c>
      <c r="H142" t="s">
        <v>22</v>
      </c>
      <c r="I142" t="s">
        <v>22</v>
      </c>
      <c r="J142" t="s">
        <v>22</v>
      </c>
      <c r="K142" t="s">
        <v>22</v>
      </c>
      <c r="L142" t="s">
        <v>22</v>
      </c>
      <c r="M142" t="s">
        <v>22</v>
      </c>
      <c r="N142" t="s">
        <v>22</v>
      </c>
      <c r="O142" t="s">
        <v>22</v>
      </c>
      <c r="P142">
        <v>4</v>
      </c>
      <c r="Q142" t="s">
        <v>29</v>
      </c>
    </row>
    <row r="143" spans="1:17">
      <c r="A143" t="s">
        <v>228</v>
      </c>
      <c r="B143" t="s">
        <v>220</v>
      </c>
      <c r="C143" t="s">
        <v>223</v>
      </c>
      <c r="D143" t="s">
        <v>20</v>
      </c>
      <c r="F143" t="s">
        <v>66</v>
      </c>
      <c r="G143" t="s">
        <v>22</v>
      </c>
      <c r="H143" t="s">
        <v>22</v>
      </c>
      <c r="I143" t="s">
        <v>22</v>
      </c>
      <c r="J143" t="s">
        <v>22</v>
      </c>
      <c r="K143" t="s">
        <v>22</v>
      </c>
      <c r="L143" t="s">
        <v>22</v>
      </c>
      <c r="M143" t="s">
        <v>22</v>
      </c>
      <c r="N143" t="s">
        <v>22</v>
      </c>
      <c r="O143" t="s">
        <v>22</v>
      </c>
      <c r="P143">
        <v>4</v>
      </c>
      <c r="Q143" t="s">
        <v>29</v>
      </c>
    </row>
    <row r="144" spans="1:17">
      <c r="A144" t="s">
        <v>273</v>
      </c>
      <c r="B144" t="s">
        <v>267</v>
      </c>
      <c r="C144" t="s">
        <v>268</v>
      </c>
      <c r="D144" t="s">
        <v>20</v>
      </c>
      <c r="E144" s="3">
        <v>44796</v>
      </c>
      <c r="F144" t="s">
        <v>66</v>
      </c>
      <c r="G144" t="s">
        <v>22</v>
      </c>
      <c r="H144" t="s">
        <v>22</v>
      </c>
      <c r="I144" t="s">
        <v>22</v>
      </c>
      <c r="J144" t="s">
        <v>22</v>
      </c>
      <c r="K144" t="s">
        <v>22</v>
      </c>
      <c r="L144" t="s">
        <v>22</v>
      </c>
      <c r="M144" t="s">
        <v>22</v>
      </c>
      <c r="N144" t="s">
        <v>22</v>
      </c>
      <c r="O144" t="s">
        <v>22</v>
      </c>
      <c r="P144">
        <v>4</v>
      </c>
      <c r="Q144" t="s">
        <v>29</v>
      </c>
    </row>
    <row r="145" spans="1:17">
      <c r="A145" t="s">
        <v>320</v>
      </c>
      <c r="B145" t="s">
        <v>18</v>
      </c>
      <c r="C145" t="s">
        <v>19</v>
      </c>
      <c r="D145" t="s">
        <v>20</v>
      </c>
      <c r="E145">
        <v>220715</v>
      </c>
      <c r="F145" t="s">
        <v>66</v>
      </c>
      <c r="G145" t="s">
        <v>22</v>
      </c>
      <c r="H145" t="s">
        <v>56</v>
      </c>
      <c r="I145" t="s">
        <v>23</v>
      </c>
      <c r="J145" t="s">
        <v>22</v>
      </c>
      <c r="K145" t="s">
        <v>23</v>
      </c>
      <c r="L145" t="s">
        <v>23</v>
      </c>
      <c r="M145" t="s">
        <v>23</v>
      </c>
      <c r="N145" t="s">
        <v>22</v>
      </c>
      <c r="O145" t="s">
        <v>23</v>
      </c>
      <c r="P145">
        <v>4</v>
      </c>
      <c r="Q145" t="s">
        <v>29</v>
      </c>
    </row>
    <row r="146" spans="1:17">
      <c r="A146" t="s">
        <v>325</v>
      </c>
      <c r="B146" t="s">
        <v>309</v>
      </c>
      <c r="C146" t="s">
        <v>310</v>
      </c>
      <c r="D146" t="s">
        <v>20</v>
      </c>
      <c r="E146">
        <v>220718</v>
      </c>
      <c r="F146" t="s">
        <v>66</v>
      </c>
      <c r="G146" t="s">
        <v>22</v>
      </c>
      <c r="H146" t="s">
        <v>22</v>
      </c>
      <c r="I146" t="s">
        <v>22</v>
      </c>
      <c r="J146" t="s">
        <v>22</v>
      </c>
      <c r="K146" t="s">
        <v>22</v>
      </c>
      <c r="L146" t="s">
        <v>23</v>
      </c>
      <c r="M146" t="s">
        <v>23</v>
      </c>
      <c r="N146" t="s">
        <v>22</v>
      </c>
      <c r="O146" t="s">
        <v>22</v>
      </c>
      <c r="P146">
        <v>3</v>
      </c>
      <c r="Q146" t="s">
        <v>78</v>
      </c>
    </row>
    <row r="147" spans="1:17">
      <c r="A147" t="s">
        <v>364</v>
      </c>
      <c r="B147" t="s">
        <v>355</v>
      </c>
      <c r="C147" t="s">
        <v>358</v>
      </c>
      <c r="D147" t="s">
        <v>20</v>
      </c>
      <c r="E147">
        <v>220778</v>
      </c>
      <c r="F147" t="s">
        <v>66</v>
      </c>
      <c r="G147" t="s">
        <v>22</v>
      </c>
      <c r="H147" t="s">
        <v>22</v>
      </c>
      <c r="I147" t="s">
        <v>22</v>
      </c>
      <c r="J147" t="s">
        <v>22</v>
      </c>
      <c r="K147" t="s">
        <v>22</v>
      </c>
      <c r="L147" t="s">
        <v>22</v>
      </c>
      <c r="M147" t="s">
        <v>22</v>
      </c>
      <c r="N147" t="s">
        <v>22</v>
      </c>
      <c r="O147" t="s">
        <v>22</v>
      </c>
      <c r="P147">
        <v>4</v>
      </c>
      <c r="Q147" t="s">
        <v>29</v>
      </c>
    </row>
    <row r="148" spans="1:17">
      <c r="A148" t="s">
        <v>371</v>
      </c>
      <c r="B148" t="s">
        <v>355</v>
      </c>
      <c r="C148" t="s">
        <v>358</v>
      </c>
      <c r="D148" t="s">
        <v>20</v>
      </c>
      <c r="E148">
        <v>220778</v>
      </c>
      <c r="F148" t="s">
        <v>66</v>
      </c>
      <c r="G148" t="s">
        <v>22</v>
      </c>
      <c r="H148" t="s">
        <v>22</v>
      </c>
      <c r="I148" t="s">
        <v>22</v>
      </c>
      <c r="J148" t="s">
        <v>22</v>
      </c>
      <c r="K148" t="s">
        <v>22</v>
      </c>
      <c r="L148" t="s">
        <v>22</v>
      </c>
      <c r="M148" t="s">
        <v>22</v>
      </c>
      <c r="N148" t="s">
        <v>22</v>
      </c>
      <c r="O148" t="s">
        <v>22</v>
      </c>
      <c r="P148">
        <v>4</v>
      </c>
      <c r="Q148" t="s">
        <v>29</v>
      </c>
    </row>
    <row r="149" spans="1:17">
      <c r="A149" t="s">
        <v>391</v>
      </c>
      <c r="B149" t="s">
        <v>392</v>
      </c>
      <c r="C149" t="s">
        <v>385</v>
      </c>
      <c r="D149" t="s">
        <v>20</v>
      </c>
      <c r="E149">
        <v>220801</v>
      </c>
      <c r="F149" t="s">
        <v>66</v>
      </c>
      <c r="G149" t="s">
        <v>22</v>
      </c>
      <c r="H149" t="s">
        <v>22</v>
      </c>
      <c r="I149" t="s">
        <v>22</v>
      </c>
      <c r="J149" t="s">
        <v>22</v>
      </c>
      <c r="K149" t="s">
        <v>22</v>
      </c>
      <c r="L149" t="s">
        <v>22</v>
      </c>
      <c r="M149" t="s">
        <v>22</v>
      </c>
      <c r="N149" t="s">
        <v>22</v>
      </c>
      <c r="O149" t="s">
        <v>22</v>
      </c>
      <c r="P149">
        <v>5</v>
      </c>
      <c r="Q149" t="s">
        <v>36</v>
      </c>
    </row>
    <row r="150" spans="1:17">
      <c r="A150" t="s">
        <v>412</v>
      </c>
      <c r="B150" t="s">
        <v>395</v>
      </c>
      <c r="C150" t="s">
        <v>396</v>
      </c>
      <c r="D150" t="s">
        <v>20</v>
      </c>
      <c r="E150">
        <v>220706</v>
      </c>
      <c r="F150" t="s">
        <v>66</v>
      </c>
      <c r="G150" t="s">
        <v>22</v>
      </c>
      <c r="H150" t="s">
        <v>22</v>
      </c>
      <c r="I150" t="s">
        <v>47</v>
      </c>
      <c r="J150" t="s">
        <v>23</v>
      </c>
      <c r="K150" t="s">
        <v>22</v>
      </c>
      <c r="L150" t="s">
        <v>24</v>
      </c>
      <c r="M150" t="s">
        <v>24</v>
      </c>
      <c r="N150" t="s">
        <v>23</v>
      </c>
      <c r="O150" t="s">
        <v>23</v>
      </c>
      <c r="P150">
        <v>2</v>
      </c>
      <c r="Q150" t="s">
        <v>29</v>
      </c>
    </row>
    <row r="151" spans="1:17">
      <c r="F151" s="4" t="s">
        <v>24</v>
      </c>
      <c r="G151" s="5">
        <f>COUNTIF(G136:G150,"Strongly Agree")</f>
        <v>2</v>
      </c>
      <c r="H151" s="5">
        <f t="shared" ref="H151:O151" si="45">COUNTIF(H136:H150,"Strongly Agree")</f>
        <v>2</v>
      </c>
      <c r="I151" s="5">
        <f t="shared" si="45"/>
        <v>1</v>
      </c>
      <c r="J151" s="5">
        <f t="shared" si="45"/>
        <v>3</v>
      </c>
      <c r="K151" s="5">
        <f t="shared" si="45"/>
        <v>2</v>
      </c>
      <c r="L151" s="5">
        <f t="shared" si="45"/>
        <v>1</v>
      </c>
      <c r="M151" s="5">
        <f t="shared" si="45"/>
        <v>4</v>
      </c>
      <c r="N151" s="5">
        <f t="shared" si="45"/>
        <v>2</v>
      </c>
      <c r="O151" s="5">
        <f t="shared" si="45"/>
        <v>1</v>
      </c>
      <c r="P151" s="6">
        <f>COUNTIF(P136:P150,"5")</f>
        <v>2</v>
      </c>
      <c r="Q151" s="6">
        <f>COUNTIF(Q136:Q150,"Highly Satisfied")</f>
        <v>3</v>
      </c>
    </row>
    <row r="152" spans="1:17">
      <c r="F152" s="4" t="s">
        <v>22</v>
      </c>
      <c r="G152" s="5">
        <f>COUNTIF(G136:G150,"Agree")</f>
        <v>13</v>
      </c>
      <c r="H152" s="5">
        <f t="shared" ref="H152:O152" si="46">COUNTIF(H136:H150,"Agree")</f>
        <v>12</v>
      </c>
      <c r="I152" s="5">
        <f t="shared" si="46"/>
        <v>12</v>
      </c>
      <c r="J152" s="5">
        <f t="shared" si="46"/>
        <v>11</v>
      </c>
      <c r="K152" s="5">
        <f t="shared" si="46"/>
        <v>12</v>
      </c>
      <c r="L152" s="5">
        <f t="shared" si="46"/>
        <v>12</v>
      </c>
      <c r="M152" s="5">
        <f t="shared" si="46"/>
        <v>9</v>
      </c>
      <c r="N152" s="5">
        <f t="shared" si="46"/>
        <v>12</v>
      </c>
      <c r="O152" s="5">
        <f t="shared" si="46"/>
        <v>12</v>
      </c>
      <c r="P152" s="6">
        <f>COUNTIF(P136:P150,"4")</f>
        <v>9</v>
      </c>
      <c r="Q152" s="6">
        <f>COUNTIF(Q136:Q150,"Satisfied")</f>
        <v>10</v>
      </c>
    </row>
    <row r="153" spans="1:17">
      <c r="F153" s="4" t="s">
        <v>23</v>
      </c>
      <c r="G153" s="5">
        <f>COUNTIF(G136:G150,"Not Agree &amp; Not Disagree")</f>
        <v>0</v>
      </c>
      <c r="H153" s="5">
        <f t="shared" ref="H153:O153" si="47">COUNTIF(H136:H150,"Not Agree &amp; Not Disagree")</f>
        <v>0</v>
      </c>
      <c r="I153" s="5">
        <f t="shared" si="47"/>
        <v>1</v>
      </c>
      <c r="J153" s="5">
        <f t="shared" si="47"/>
        <v>1</v>
      </c>
      <c r="K153" s="5">
        <f t="shared" si="47"/>
        <v>1</v>
      </c>
      <c r="L153" s="5">
        <f t="shared" si="47"/>
        <v>2</v>
      </c>
      <c r="M153" s="5">
        <f t="shared" si="47"/>
        <v>2</v>
      </c>
      <c r="N153" s="5">
        <f t="shared" si="47"/>
        <v>1</v>
      </c>
      <c r="O153" s="5">
        <f t="shared" si="47"/>
        <v>2</v>
      </c>
      <c r="P153" s="6">
        <f>COUNTIF(P136:P150,3)</f>
        <v>1</v>
      </c>
      <c r="Q153" s="6">
        <f>COUNTIF(Q136:Q150,"Avarage")</f>
        <v>2</v>
      </c>
    </row>
    <row r="154" spans="1:17">
      <c r="F154" s="4" t="s">
        <v>47</v>
      </c>
      <c r="G154" s="5">
        <f>COUNTIF(G136:G150,"Disagree")</f>
        <v>0</v>
      </c>
      <c r="H154" s="5">
        <f t="shared" ref="H154:O154" si="48">COUNTIF(H136:H150,"Disagree")</f>
        <v>0</v>
      </c>
      <c r="I154" s="5">
        <f t="shared" si="48"/>
        <v>1</v>
      </c>
      <c r="J154" s="5">
        <f t="shared" si="48"/>
        <v>0</v>
      </c>
      <c r="K154" s="5">
        <f t="shared" si="48"/>
        <v>0</v>
      </c>
      <c r="L154" s="5">
        <f t="shared" si="48"/>
        <v>0</v>
      </c>
      <c r="M154" s="5">
        <f t="shared" si="48"/>
        <v>0</v>
      </c>
      <c r="N154" s="5">
        <f t="shared" si="48"/>
        <v>0</v>
      </c>
      <c r="O154" s="5">
        <f t="shared" si="48"/>
        <v>0</v>
      </c>
      <c r="P154" s="6">
        <f>COUNTIF(P136:P150,2)</f>
        <v>2</v>
      </c>
      <c r="Q154" s="6">
        <f>COUNTIF(Q136:Q150,"Dissatisfied")</f>
        <v>0</v>
      </c>
    </row>
    <row r="155" spans="1:17">
      <c r="F155" s="4" t="s">
        <v>93</v>
      </c>
      <c r="G155" s="5">
        <f>COUNTIF(G136:G150,"Strongly Disagree")</f>
        <v>0</v>
      </c>
      <c r="H155" s="5">
        <f t="shared" ref="H155:O155" si="49">COUNTIF(H136:H150,"Strongly Disagree")</f>
        <v>0</v>
      </c>
      <c r="I155" s="5">
        <f t="shared" si="49"/>
        <v>0</v>
      </c>
      <c r="J155" s="5">
        <f t="shared" si="49"/>
        <v>0</v>
      </c>
      <c r="K155" s="5">
        <f t="shared" si="49"/>
        <v>0</v>
      </c>
      <c r="L155" s="5">
        <f t="shared" si="49"/>
        <v>0</v>
      </c>
      <c r="M155" s="5">
        <f t="shared" si="49"/>
        <v>0</v>
      </c>
      <c r="N155" s="5">
        <f t="shared" si="49"/>
        <v>0</v>
      </c>
      <c r="O155" s="5">
        <f t="shared" si="49"/>
        <v>0</v>
      </c>
      <c r="P155" s="6">
        <f>COUNTIF(P136:P150,1)</f>
        <v>1</v>
      </c>
      <c r="Q155" s="6">
        <f>COUNTIF(Q136:Q150,"Highly Dissatisfied")</f>
        <v>0</v>
      </c>
    </row>
    <row r="160" spans="1:17">
      <c r="A160" t="s">
        <v>50</v>
      </c>
      <c r="B160" t="s">
        <v>43</v>
      </c>
      <c r="C160" t="s">
        <v>49</v>
      </c>
      <c r="D160" t="s">
        <v>45</v>
      </c>
      <c r="E160">
        <v>449</v>
      </c>
      <c r="F160" t="s">
        <v>41</v>
      </c>
      <c r="G160" t="s">
        <v>22</v>
      </c>
      <c r="H160" t="s">
        <v>22</v>
      </c>
      <c r="I160" t="s">
        <v>22</v>
      </c>
      <c r="J160" t="s">
        <v>22</v>
      </c>
      <c r="K160" t="s">
        <v>22</v>
      </c>
      <c r="L160" t="s">
        <v>47</v>
      </c>
      <c r="M160" t="s">
        <v>22</v>
      </c>
      <c r="N160" t="s">
        <v>22</v>
      </c>
      <c r="O160" t="s">
        <v>47</v>
      </c>
      <c r="P160">
        <v>4</v>
      </c>
      <c r="Q160" t="s">
        <v>29</v>
      </c>
    </row>
    <row r="161" spans="1:17">
      <c r="A161" t="s">
        <v>147</v>
      </c>
      <c r="B161" t="s">
        <v>148</v>
      </c>
      <c r="C161" t="s">
        <v>149</v>
      </c>
      <c r="D161" t="s">
        <v>45</v>
      </c>
      <c r="E161">
        <v>220391</v>
      </c>
      <c r="F161" t="s">
        <v>41</v>
      </c>
      <c r="G161" t="s">
        <v>22</v>
      </c>
      <c r="H161" t="s">
        <v>22</v>
      </c>
      <c r="I161" t="s">
        <v>24</v>
      </c>
      <c r="J161" t="s">
        <v>22</v>
      </c>
      <c r="K161" t="s">
        <v>22</v>
      </c>
      <c r="L161" t="s">
        <v>23</v>
      </c>
      <c r="M161" t="s">
        <v>22</v>
      </c>
      <c r="N161" t="s">
        <v>22</v>
      </c>
      <c r="O161" t="s">
        <v>23</v>
      </c>
      <c r="P161">
        <v>5</v>
      </c>
      <c r="Q161" t="s">
        <v>78</v>
      </c>
    </row>
    <row r="162" spans="1:17">
      <c r="A162" t="s">
        <v>156</v>
      </c>
      <c r="B162" t="s">
        <v>148</v>
      </c>
      <c r="C162" t="s">
        <v>152</v>
      </c>
      <c r="D162" t="s">
        <v>45</v>
      </c>
      <c r="E162">
        <v>220391</v>
      </c>
      <c r="F162" t="s">
        <v>41</v>
      </c>
      <c r="G162" t="s">
        <v>22</v>
      </c>
      <c r="H162" t="s">
        <v>22</v>
      </c>
      <c r="I162" t="s">
        <v>24</v>
      </c>
      <c r="J162" t="s">
        <v>22</v>
      </c>
      <c r="K162" t="s">
        <v>22</v>
      </c>
      <c r="L162" t="s">
        <v>23</v>
      </c>
      <c r="M162" t="s">
        <v>22</v>
      </c>
      <c r="N162" t="s">
        <v>22</v>
      </c>
      <c r="O162" t="s">
        <v>23</v>
      </c>
      <c r="P162">
        <v>5</v>
      </c>
      <c r="Q162" t="s">
        <v>78</v>
      </c>
    </row>
    <row r="163" spans="1:17">
      <c r="F163" s="4" t="s">
        <v>24</v>
      </c>
      <c r="G163" s="5">
        <f>COUNTIF(G160:G162,"Strongly Agree")</f>
        <v>0</v>
      </c>
      <c r="H163" s="5">
        <f t="shared" ref="H163:O163" si="50">COUNTIF(H160:H162,"Strongly Agree")</f>
        <v>0</v>
      </c>
      <c r="I163" s="5">
        <f t="shared" si="50"/>
        <v>2</v>
      </c>
      <c r="J163" s="5">
        <f t="shared" si="50"/>
        <v>0</v>
      </c>
      <c r="K163" s="5">
        <f t="shared" si="50"/>
        <v>0</v>
      </c>
      <c r="L163" s="5">
        <f t="shared" si="50"/>
        <v>0</v>
      </c>
      <c r="M163" s="5">
        <f t="shared" si="50"/>
        <v>0</v>
      </c>
      <c r="N163" s="5">
        <f t="shared" si="50"/>
        <v>0</v>
      </c>
      <c r="O163" s="5">
        <f t="shared" si="50"/>
        <v>0</v>
      </c>
      <c r="P163" s="6">
        <f>COUNTIF(P160:P162,"5")</f>
        <v>2</v>
      </c>
      <c r="Q163" s="6">
        <f>COUNTIF(Q160:Q162,"Highly Satisfied")</f>
        <v>0</v>
      </c>
    </row>
    <row r="164" spans="1:17">
      <c r="F164" s="4" t="s">
        <v>22</v>
      </c>
      <c r="G164" s="5">
        <f>COUNTIF(G160:G162,"Agree")</f>
        <v>3</v>
      </c>
      <c r="H164" s="5">
        <f t="shared" ref="H164:O164" si="51">COUNTIF(H160:H162,"Agree")</f>
        <v>3</v>
      </c>
      <c r="I164" s="5">
        <f t="shared" si="51"/>
        <v>1</v>
      </c>
      <c r="J164" s="5">
        <f t="shared" si="51"/>
        <v>3</v>
      </c>
      <c r="K164" s="5">
        <f t="shared" si="51"/>
        <v>3</v>
      </c>
      <c r="L164" s="5">
        <f t="shared" si="51"/>
        <v>0</v>
      </c>
      <c r="M164" s="5">
        <f t="shared" si="51"/>
        <v>3</v>
      </c>
      <c r="N164" s="5">
        <f t="shared" si="51"/>
        <v>3</v>
      </c>
      <c r="O164" s="5">
        <f t="shared" si="51"/>
        <v>0</v>
      </c>
      <c r="P164" s="6">
        <f>COUNTIF(P161:P163,"4")</f>
        <v>0</v>
      </c>
      <c r="Q164" s="6">
        <f>COUNTIF(Q160:Q162,"Satisfied")</f>
        <v>1</v>
      </c>
    </row>
    <row r="165" spans="1:17">
      <c r="F165" s="4" t="s">
        <v>23</v>
      </c>
      <c r="G165" s="5">
        <f>COUNTIF(G160:G162,"Not Agree &amp; Not Disagree")</f>
        <v>0</v>
      </c>
      <c r="H165" s="5">
        <f t="shared" ref="H165:O165" si="52">COUNTIF(H160:H162,"Not Agree &amp; Not Disagree")</f>
        <v>0</v>
      </c>
      <c r="I165" s="5">
        <f t="shared" si="52"/>
        <v>0</v>
      </c>
      <c r="J165" s="5">
        <f t="shared" si="52"/>
        <v>0</v>
      </c>
      <c r="K165" s="5">
        <f t="shared" si="52"/>
        <v>0</v>
      </c>
      <c r="L165" s="5">
        <f t="shared" si="52"/>
        <v>2</v>
      </c>
      <c r="M165" s="5">
        <f t="shared" si="52"/>
        <v>0</v>
      </c>
      <c r="N165" s="5">
        <f t="shared" si="52"/>
        <v>0</v>
      </c>
      <c r="O165" s="5">
        <f t="shared" si="52"/>
        <v>2</v>
      </c>
      <c r="P165" s="6">
        <f>COUNTIF(P162:P164,"3")</f>
        <v>0</v>
      </c>
      <c r="Q165" s="6">
        <f>COUNTIF(Q160:Q162,"Avarage")</f>
        <v>2</v>
      </c>
    </row>
    <row r="166" spans="1:17">
      <c r="F166" s="4" t="s">
        <v>47</v>
      </c>
      <c r="G166" s="5">
        <f>COUNTIF(G160:G162,"Disagree")</f>
        <v>0</v>
      </c>
      <c r="H166" s="5">
        <f t="shared" ref="H166:O166" si="53">COUNTIF(H160:H162,"Disagree")</f>
        <v>0</v>
      </c>
      <c r="I166" s="5">
        <f t="shared" si="53"/>
        <v>0</v>
      </c>
      <c r="J166" s="5">
        <f t="shared" si="53"/>
        <v>0</v>
      </c>
      <c r="K166" s="5">
        <f t="shared" si="53"/>
        <v>0</v>
      </c>
      <c r="L166" s="5">
        <f t="shared" si="53"/>
        <v>1</v>
      </c>
      <c r="M166" s="5">
        <f t="shared" si="53"/>
        <v>0</v>
      </c>
      <c r="N166" s="5">
        <f t="shared" si="53"/>
        <v>0</v>
      </c>
      <c r="O166" s="5">
        <f t="shared" si="53"/>
        <v>1</v>
      </c>
      <c r="P166" s="6">
        <f>COUNTIF(P163:P165,"2")</f>
        <v>1</v>
      </c>
      <c r="Q166" s="6">
        <f>COUNTIF(Q160:Q162,"Dissatisfied")</f>
        <v>0</v>
      </c>
    </row>
    <row r="167" spans="1:17">
      <c r="F167" s="4" t="s">
        <v>93</v>
      </c>
      <c r="G167" s="5">
        <f>COUNTIF(G160:G162,"Strongly Disagree")</f>
        <v>0</v>
      </c>
      <c r="H167" s="5">
        <f t="shared" ref="H167:O167" si="54">COUNTIF(H160:H162,"Strongly Disagree")</f>
        <v>0</v>
      </c>
      <c r="I167" s="5">
        <f t="shared" si="54"/>
        <v>0</v>
      </c>
      <c r="J167" s="5">
        <f t="shared" si="54"/>
        <v>0</v>
      </c>
      <c r="K167" s="5">
        <f t="shared" si="54"/>
        <v>0</v>
      </c>
      <c r="L167" s="5">
        <f t="shared" si="54"/>
        <v>0</v>
      </c>
      <c r="M167" s="5">
        <f t="shared" si="54"/>
        <v>0</v>
      </c>
      <c r="N167" s="5">
        <f t="shared" si="54"/>
        <v>0</v>
      </c>
      <c r="O167" s="5">
        <f t="shared" si="54"/>
        <v>0</v>
      </c>
      <c r="P167" s="6">
        <f>COUNTIF(P164:P166,"1")</f>
        <v>1</v>
      </c>
      <c r="Q167" s="6">
        <f>COUNTIF(Q160:Q162,"Highly Dissatisfied")</f>
        <v>0</v>
      </c>
    </row>
    <row r="172" spans="1:17">
      <c r="A172" t="s">
        <v>37</v>
      </c>
      <c r="B172" t="s">
        <v>38</v>
      </c>
      <c r="C172" t="s">
        <v>39</v>
      </c>
      <c r="D172" t="s">
        <v>40</v>
      </c>
      <c r="E172">
        <v>220567</v>
      </c>
      <c r="F172" t="s">
        <v>41</v>
      </c>
      <c r="G172" t="s">
        <v>22</v>
      </c>
      <c r="H172" t="s">
        <v>24</v>
      </c>
      <c r="I172" t="s">
        <v>22</v>
      </c>
      <c r="J172" t="s">
        <v>24</v>
      </c>
      <c r="K172" t="s">
        <v>22</v>
      </c>
      <c r="L172" t="s">
        <v>24</v>
      </c>
      <c r="M172" t="s">
        <v>24</v>
      </c>
      <c r="N172" t="s">
        <v>22</v>
      </c>
      <c r="O172" t="s">
        <v>22</v>
      </c>
      <c r="P172">
        <v>5</v>
      </c>
      <c r="Q172" t="s">
        <v>36</v>
      </c>
    </row>
    <row r="173" spans="1:17">
      <c r="A173" t="s">
        <v>160</v>
      </c>
      <c r="B173" t="s">
        <v>161</v>
      </c>
      <c r="C173" t="s">
        <v>162</v>
      </c>
      <c r="D173" t="s">
        <v>40</v>
      </c>
      <c r="E173">
        <v>220585</v>
      </c>
      <c r="F173" t="s">
        <v>41</v>
      </c>
      <c r="G173" t="s">
        <v>93</v>
      </c>
      <c r="H173" t="s">
        <v>24</v>
      </c>
      <c r="I173" t="s">
        <v>22</v>
      </c>
      <c r="J173" t="s">
        <v>22</v>
      </c>
      <c r="K173" t="s">
        <v>93</v>
      </c>
      <c r="L173" t="s">
        <v>93</v>
      </c>
      <c r="M173" t="s">
        <v>24</v>
      </c>
      <c r="N173" t="s">
        <v>24</v>
      </c>
      <c r="O173" t="s">
        <v>23</v>
      </c>
      <c r="P173">
        <v>5</v>
      </c>
      <c r="Q173" t="s">
        <v>25</v>
      </c>
    </row>
    <row r="174" spans="1:17">
      <c r="A174" t="s">
        <v>232</v>
      </c>
      <c r="B174" t="s">
        <v>233</v>
      </c>
      <c r="C174" t="s">
        <v>234</v>
      </c>
      <c r="D174" t="s">
        <v>40</v>
      </c>
      <c r="E174">
        <v>220649</v>
      </c>
      <c r="F174" t="s">
        <v>41</v>
      </c>
      <c r="G174" t="s">
        <v>22</v>
      </c>
      <c r="H174" t="s">
        <v>22</v>
      </c>
      <c r="I174" t="s">
        <v>22</v>
      </c>
      <c r="J174" t="s">
        <v>22</v>
      </c>
      <c r="K174" t="s">
        <v>22</v>
      </c>
      <c r="L174" t="s">
        <v>22</v>
      </c>
      <c r="M174" t="s">
        <v>22</v>
      </c>
      <c r="N174" t="s">
        <v>22</v>
      </c>
      <c r="O174" t="s">
        <v>47</v>
      </c>
      <c r="P174">
        <v>4</v>
      </c>
      <c r="Q174" t="s">
        <v>29</v>
      </c>
    </row>
    <row r="175" spans="1:17">
      <c r="A175" t="s">
        <v>292</v>
      </c>
      <c r="B175" t="s">
        <v>281</v>
      </c>
      <c r="C175" t="s">
        <v>282</v>
      </c>
      <c r="D175" t="s">
        <v>40</v>
      </c>
      <c r="E175">
        <v>220589</v>
      </c>
      <c r="F175" t="s">
        <v>41</v>
      </c>
      <c r="G175" t="s">
        <v>22</v>
      </c>
      <c r="H175" t="s">
        <v>22</v>
      </c>
      <c r="I175" t="s">
        <v>22</v>
      </c>
      <c r="J175" t="s">
        <v>22</v>
      </c>
      <c r="K175" t="s">
        <v>22</v>
      </c>
      <c r="L175" t="s">
        <v>22</v>
      </c>
      <c r="M175" t="s">
        <v>22</v>
      </c>
      <c r="N175" t="s">
        <v>22</v>
      </c>
      <c r="O175" t="s">
        <v>22</v>
      </c>
      <c r="P175">
        <v>4</v>
      </c>
      <c r="Q175" t="s">
        <v>78</v>
      </c>
    </row>
    <row r="176" spans="1:17">
      <c r="A176" t="s">
        <v>303</v>
      </c>
      <c r="B176" t="s">
        <v>297</v>
      </c>
      <c r="C176" t="s">
        <v>300</v>
      </c>
      <c r="D176" t="s">
        <v>40</v>
      </c>
      <c r="E176">
        <v>220577</v>
      </c>
      <c r="F176" t="s">
        <v>41</v>
      </c>
      <c r="G176" t="s">
        <v>22</v>
      </c>
      <c r="H176" t="s">
        <v>22</v>
      </c>
      <c r="I176" t="s">
        <v>22</v>
      </c>
      <c r="J176" t="s">
        <v>22</v>
      </c>
      <c r="K176" t="s">
        <v>22</v>
      </c>
      <c r="L176" t="s">
        <v>22</v>
      </c>
      <c r="M176" t="s">
        <v>22</v>
      </c>
      <c r="N176" t="s">
        <v>22</v>
      </c>
      <c r="O176" t="s">
        <v>47</v>
      </c>
      <c r="P176">
        <v>5</v>
      </c>
      <c r="Q176" t="s">
        <v>29</v>
      </c>
    </row>
    <row r="177" spans="1:17">
      <c r="A177" t="s">
        <v>407</v>
      </c>
      <c r="B177" t="s">
        <v>399</v>
      </c>
      <c r="C177" t="s">
        <v>400</v>
      </c>
      <c r="D177" t="s">
        <v>40</v>
      </c>
      <c r="F177" t="s">
        <v>41</v>
      </c>
      <c r="G177" t="s">
        <v>22</v>
      </c>
      <c r="H177" t="s">
        <v>22</v>
      </c>
      <c r="I177" t="s">
        <v>22</v>
      </c>
      <c r="J177" t="s">
        <v>22</v>
      </c>
      <c r="K177" t="s">
        <v>22</v>
      </c>
      <c r="L177" t="s">
        <v>22</v>
      </c>
      <c r="M177" t="s">
        <v>22</v>
      </c>
      <c r="N177" t="s">
        <v>22</v>
      </c>
      <c r="O177" t="s">
        <v>22</v>
      </c>
      <c r="P177">
        <v>3</v>
      </c>
      <c r="Q177" t="s">
        <v>78</v>
      </c>
    </row>
    <row r="178" spans="1:17">
      <c r="F178" s="4" t="s">
        <v>24</v>
      </c>
      <c r="G178" s="5">
        <f>COUNTIF(G172:G177,"Strongly Agree")</f>
        <v>0</v>
      </c>
      <c r="H178" s="5">
        <f t="shared" ref="H178:O178" si="55">COUNTIF(H172:H177,"Strongly Agree")</f>
        <v>2</v>
      </c>
      <c r="I178" s="5">
        <f t="shared" si="55"/>
        <v>0</v>
      </c>
      <c r="J178" s="5">
        <f t="shared" si="55"/>
        <v>1</v>
      </c>
      <c r="K178" s="5">
        <f t="shared" si="55"/>
        <v>0</v>
      </c>
      <c r="L178" s="5">
        <f t="shared" si="55"/>
        <v>1</v>
      </c>
      <c r="M178" s="5">
        <f t="shared" si="55"/>
        <v>2</v>
      </c>
      <c r="N178" s="5">
        <f t="shared" si="55"/>
        <v>1</v>
      </c>
      <c r="O178" s="5">
        <f t="shared" si="55"/>
        <v>0</v>
      </c>
      <c r="P178" s="6">
        <f>COUNTIF(P172:P177,"5")</f>
        <v>3</v>
      </c>
      <c r="Q178" s="6">
        <f>COUNTIF(Q172:Q177,"Highly Satisfied")</f>
        <v>1</v>
      </c>
    </row>
    <row r="179" spans="1:17">
      <c r="F179" s="4" t="s">
        <v>22</v>
      </c>
      <c r="G179" s="5">
        <f>COUNTIF(G172:G177,"Agree")</f>
        <v>5</v>
      </c>
      <c r="H179" s="5">
        <f t="shared" ref="H179:O179" si="56">COUNTIF(H172:H177,"Agree")</f>
        <v>4</v>
      </c>
      <c r="I179" s="5">
        <f t="shared" si="56"/>
        <v>6</v>
      </c>
      <c r="J179" s="5">
        <f t="shared" si="56"/>
        <v>5</v>
      </c>
      <c r="K179" s="5">
        <f t="shared" si="56"/>
        <v>5</v>
      </c>
      <c r="L179" s="5">
        <f t="shared" si="56"/>
        <v>4</v>
      </c>
      <c r="M179" s="5">
        <f t="shared" si="56"/>
        <v>4</v>
      </c>
      <c r="N179" s="5">
        <f t="shared" si="56"/>
        <v>5</v>
      </c>
      <c r="O179" s="5">
        <f t="shared" si="56"/>
        <v>3</v>
      </c>
      <c r="P179" s="6">
        <f>COUNTIF(P172:P177,"4")</f>
        <v>2</v>
      </c>
      <c r="Q179" s="6">
        <f>COUNTIF(Q172:Q177,"Satisfied")</f>
        <v>2</v>
      </c>
    </row>
    <row r="180" spans="1:17">
      <c r="F180" s="4" t="s">
        <v>23</v>
      </c>
      <c r="G180" s="5">
        <f>COUNTIF(G172:G177,"Not Agree &amp; Not Disagree")</f>
        <v>0</v>
      </c>
      <c r="H180" s="5">
        <f t="shared" ref="H180:O180" si="57">COUNTIF(H172:H177,"Not Agree &amp; Not Disagree")</f>
        <v>0</v>
      </c>
      <c r="I180" s="5">
        <f t="shared" si="57"/>
        <v>0</v>
      </c>
      <c r="J180" s="5">
        <f t="shared" si="57"/>
        <v>0</v>
      </c>
      <c r="K180" s="5">
        <f t="shared" si="57"/>
        <v>0</v>
      </c>
      <c r="L180" s="5">
        <f t="shared" si="57"/>
        <v>0</v>
      </c>
      <c r="M180" s="5">
        <f t="shared" si="57"/>
        <v>0</v>
      </c>
      <c r="N180" s="5">
        <f t="shared" si="57"/>
        <v>0</v>
      </c>
      <c r="O180" s="5">
        <f t="shared" si="57"/>
        <v>1</v>
      </c>
      <c r="P180" s="6">
        <f>COUNTIF(P172:P177,3)</f>
        <v>1</v>
      </c>
      <c r="Q180" s="6">
        <f>COUNTIF(Q172:Q177,"Avarage")</f>
        <v>2</v>
      </c>
    </row>
    <row r="181" spans="1:17">
      <c r="F181" s="4" t="s">
        <v>47</v>
      </c>
      <c r="G181" s="5">
        <f>COUNTIF(G172:G177,"Disagree")</f>
        <v>0</v>
      </c>
      <c r="H181" s="5">
        <f t="shared" ref="H181:O181" si="58">COUNTIF(H172:H177,"Disagree")</f>
        <v>0</v>
      </c>
      <c r="I181" s="5">
        <f t="shared" si="58"/>
        <v>0</v>
      </c>
      <c r="J181" s="5">
        <f t="shared" si="58"/>
        <v>0</v>
      </c>
      <c r="K181" s="5">
        <f t="shared" si="58"/>
        <v>0</v>
      </c>
      <c r="L181" s="5">
        <f t="shared" si="58"/>
        <v>0</v>
      </c>
      <c r="M181" s="5">
        <f t="shared" si="58"/>
        <v>0</v>
      </c>
      <c r="N181" s="5">
        <f t="shared" si="58"/>
        <v>0</v>
      </c>
      <c r="O181" s="5">
        <f t="shared" si="58"/>
        <v>2</v>
      </c>
      <c r="P181" s="6">
        <f>COUNTIF(P172:P177,2)</f>
        <v>0</v>
      </c>
      <c r="Q181" s="6">
        <f>COUNTIF(Q172:Q177,"Dissatisfied")</f>
        <v>0</v>
      </c>
    </row>
    <row r="182" spans="1:17">
      <c r="F182" s="4" t="s">
        <v>93</v>
      </c>
      <c r="G182" s="5">
        <f>COUNTIF(G172:G177,"Strongly Disagree")</f>
        <v>1</v>
      </c>
      <c r="H182" s="5">
        <f t="shared" ref="H182:O182" si="59">COUNTIF(H172:H177,"Strongly Disagree")</f>
        <v>0</v>
      </c>
      <c r="I182" s="5">
        <f t="shared" si="59"/>
        <v>0</v>
      </c>
      <c r="J182" s="5">
        <f t="shared" si="59"/>
        <v>0</v>
      </c>
      <c r="K182" s="5">
        <f t="shared" si="59"/>
        <v>1</v>
      </c>
      <c r="L182" s="5">
        <f t="shared" si="59"/>
        <v>1</v>
      </c>
      <c r="M182" s="5">
        <f t="shared" si="59"/>
        <v>0</v>
      </c>
      <c r="N182" s="5">
        <f t="shared" si="59"/>
        <v>0</v>
      </c>
      <c r="O182" s="5">
        <f t="shared" si="59"/>
        <v>0</v>
      </c>
      <c r="P182" s="6">
        <f>COUNTIF(P172:P177,1)</f>
        <v>0</v>
      </c>
      <c r="Q182" s="6">
        <f>COUNTIF(Q172:Q177,"Highly Dissatisfied")</f>
        <v>0</v>
      </c>
    </row>
    <row r="185" spans="1:17">
      <c r="A185" t="s">
        <v>53</v>
      </c>
      <c r="B185" t="s">
        <v>54</v>
      </c>
      <c r="C185" t="s">
        <v>55</v>
      </c>
      <c r="D185" t="s">
        <v>20</v>
      </c>
      <c r="F185" t="s">
        <v>41</v>
      </c>
      <c r="G185" t="s">
        <v>23</v>
      </c>
      <c r="H185" t="s">
        <v>56</v>
      </c>
      <c r="I185" t="s">
        <v>23</v>
      </c>
      <c r="J185" t="s">
        <v>23</v>
      </c>
      <c r="K185" t="s">
        <v>23</v>
      </c>
      <c r="L185" t="s">
        <v>23</v>
      </c>
      <c r="M185" t="s">
        <v>23</v>
      </c>
      <c r="N185" t="s">
        <v>23</v>
      </c>
      <c r="O185" t="s">
        <v>23</v>
      </c>
      <c r="P185">
        <v>1</v>
      </c>
      <c r="Q185" t="s">
        <v>36</v>
      </c>
    </row>
    <row r="186" spans="1:17">
      <c r="A186" t="s">
        <v>62</v>
      </c>
      <c r="B186" t="s">
        <v>58</v>
      </c>
      <c r="C186" t="s">
        <v>59</v>
      </c>
      <c r="D186" t="s">
        <v>20</v>
      </c>
      <c r="E186">
        <v>220804</v>
      </c>
      <c r="F186" t="s">
        <v>41</v>
      </c>
      <c r="G186" t="s">
        <v>22</v>
      </c>
      <c r="H186" t="s">
        <v>22</v>
      </c>
      <c r="I186" t="s">
        <v>22</v>
      </c>
      <c r="J186" t="s">
        <v>22</v>
      </c>
      <c r="K186" t="s">
        <v>22</v>
      </c>
      <c r="L186" t="s">
        <v>22</v>
      </c>
      <c r="M186" t="s">
        <v>22</v>
      </c>
      <c r="N186" t="s">
        <v>22</v>
      </c>
      <c r="O186" t="s">
        <v>22</v>
      </c>
      <c r="P186">
        <v>2</v>
      </c>
      <c r="Q186" t="s">
        <v>29</v>
      </c>
    </row>
    <row r="187" spans="1:17">
      <c r="A187" t="s">
        <v>104</v>
      </c>
      <c r="B187" t="s">
        <v>96</v>
      </c>
      <c r="C187" t="s">
        <v>105</v>
      </c>
      <c r="D187" t="s">
        <v>20</v>
      </c>
      <c r="F187" t="s">
        <v>41</v>
      </c>
      <c r="G187" t="s">
        <v>22</v>
      </c>
      <c r="H187" t="s">
        <v>22</v>
      </c>
      <c r="I187" t="s">
        <v>22</v>
      </c>
      <c r="J187" t="s">
        <v>22</v>
      </c>
      <c r="K187" t="s">
        <v>22</v>
      </c>
      <c r="L187" t="s">
        <v>22</v>
      </c>
      <c r="M187" t="s">
        <v>22</v>
      </c>
      <c r="N187" t="s">
        <v>22</v>
      </c>
      <c r="O187" t="s">
        <v>22</v>
      </c>
      <c r="P187">
        <v>5</v>
      </c>
      <c r="Q187" t="s">
        <v>78</v>
      </c>
    </row>
    <row r="188" spans="1:17">
      <c r="A188" t="s">
        <v>121</v>
      </c>
      <c r="B188" t="s">
        <v>111</v>
      </c>
      <c r="C188" t="s">
        <v>122</v>
      </c>
      <c r="D188" t="s">
        <v>20</v>
      </c>
      <c r="E188">
        <v>220702</v>
      </c>
      <c r="F188" t="s">
        <v>41</v>
      </c>
      <c r="G188" t="s">
        <v>22</v>
      </c>
      <c r="H188" t="s">
        <v>24</v>
      </c>
      <c r="I188" t="s">
        <v>22</v>
      </c>
      <c r="J188" t="s">
        <v>24</v>
      </c>
      <c r="K188" t="s">
        <v>22</v>
      </c>
      <c r="L188" t="s">
        <v>24</v>
      </c>
      <c r="M188" t="s">
        <v>24</v>
      </c>
      <c r="N188" t="s">
        <v>22</v>
      </c>
      <c r="O188" t="s">
        <v>22</v>
      </c>
      <c r="P188">
        <v>5</v>
      </c>
      <c r="Q188" t="s">
        <v>36</v>
      </c>
    </row>
    <row r="189" spans="1:17">
      <c r="A189" t="s">
        <v>126</v>
      </c>
      <c r="B189" t="s">
        <v>117</v>
      </c>
      <c r="C189" t="s">
        <v>118</v>
      </c>
      <c r="D189" t="s">
        <v>20</v>
      </c>
      <c r="E189">
        <v>220705</v>
      </c>
      <c r="F189" t="s">
        <v>41</v>
      </c>
      <c r="G189" t="s">
        <v>22</v>
      </c>
      <c r="H189" t="s">
        <v>24</v>
      </c>
      <c r="I189" t="s">
        <v>22</v>
      </c>
      <c r="J189" t="s">
        <v>24</v>
      </c>
      <c r="K189" t="s">
        <v>22</v>
      </c>
      <c r="L189" t="s">
        <v>24</v>
      </c>
      <c r="M189" t="s">
        <v>22</v>
      </c>
      <c r="N189" t="s">
        <v>24</v>
      </c>
      <c r="O189" t="s">
        <v>22</v>
      </c>
      <c r="P189">
        <v>5</v>
      </c>
      <c r="Q189" t="s">
        <v>36</v>
      </c>
    </row>
    <row r="190" spans="1:17">
      <c r="A190" t="s">
        <v>184</v>
      </c>
      <c r="B190" t="s">
        <v>185</v>
      </c>
      <c r="C190" t="s">
        <v>186</v>
      </c>
      <c r="D190" t="s">
        <v>20</v>
      </c>
      <c r="E190">
        <v>220708</v>
      </c>
      <c r="F190" t="s">
        <v>41</v>
      </c>
      <c r="G190" t="s">
        <v>22</v>
      </c>
      <c r="H190" t="s">
        <v>22</v>
      </c>
      <c r="I190" t="s">
        <v>22</v>
      </c>
      <c r="J190" t="s">
        <v>22</v>
      </c>
      <c r="K190" t="s">
        <v>22</v>
      </c>
      <c r="L190" t="s">
        <v>22</v>
      </c>
      <c r="M190" t="s">
        <v>22</v>
      </c>
      <c r="N190" t="s">
        <v>22</v>
      </c>
      <c r="O190" t="s">
        <v>47</v>
      </c>
      <c r="P190">
        <v>2</v>
      </c>
      <c r="Q190" t="s">
        <v>78</v>
      </c>
    </row>
    <row r="191" spans="1:17">
      <c r="A191" t="s">
        <v>199</v>
      </c>
      <c r="B191" t="s">
        <v>188</v>
      </c>
      <c r="C191" t="s">
        <v>189</v>
      </c>
      <c r="D191" t="s">
        <v>20</v>
      </c>
      <c r="F191" t="s">
        <v>41</v>
      </c>
      <c r="G191" t="s">
        <v>22</v>
      </c>
      <c r="H191" t="s">
        <v>22</v>
      </c>
      <c r="I191" t="s">
        <v>22</v>
      </c>
      <c r="J191" t="s">
        <v>22</v>
      </c>
      <c r="K191" t="s">
        <v>22</v>
      </c>
      <c r="L191" t="s">
        <v>22</v>
      </c>
      <c r="M191" t="s">
        <v>22</v>
      </c>
      <c r="N191" t="s">
        <v>22</v>
      </c>
      <c r="O191" t="s">
        <v>22</v>
      </c>
      <c r="P191">
        <v>4</v>
      </c>
      <c r="Q191" t="s">
        <v>29</v>
      </c>
    </row>
    <row r="192" spans="1:17">
      <c r="A192" t="s">
        <v>227</v>
      </c>
      <c r="B192" t="s">
        <v>220</v>
      </c>
      <c r="C192" t="s">
        <v>223</v>
      </c>
      <c r="D192" t="s">
        <v>20</v>
      </c>
      <c r="F192" t="s">
        <v>41</v>
      </c>
      <c r="G192" t="s">
        <v>22</v>
      </c>
      <c r="H192" t="s">
        <v>22</v>
      </c>
      <c r="I192" t="s">
        <v>22</v>
      </c>
      <c r="J192" t="s">
        <v>22</v>
      </c>
      <c r="K192" t="s">
        <v>22</v>
      </c>
      <c r="L192" t="s">
        <v>22</v>
      </c>
      <c r="M192" t="s">
        <v>22</v>
      </c>
      <c r="N192" t="s">
        <v>22</v>
      </c>
      <c r="O192" t="s">
        <v>22</v>
      </c>
      <c r="P192">
        <v>5</v>
      </c>
      <c r="Q192" t="s">
        <v>36</v>
      </c>
    </row>
    <row r="193" spans="1:17">
      <c r="A193" t="s">
        <v>272</v>
      </c>
      <c r="B193" t="s">
        <v>267</v>
      </c>
      <c r="C193" t="s">
        <v>268</v>
      </c>
      <c r="D193" t="s">
        <v>20</v>
      </c>
      <c r="E193" s="3">
        <v>44796</v>
      </c>
      <c r="F193" t="s">
        <v>41</v>
      </c>
      <c r="G193" t="s">
        <v>22</v>
      </c>
      <c r="H193" t="s">
        <v>22</v>
      </c>
      <c r="I193" t="s">
        <v>22</v>
      </c>
      <c r="J193" t="s">
        <v>22</v>
      </c>
      <c r="K193" t="s">
        <v>22</v>
      </c>
      <c r="L193" t="s">
        <v>22</v>
      </c>
      <c r="M193" t="s">
        <v>22</v>
      </c>
      <c r="N193" t="s">
        <v>22</v>
      </c>
      <c r="O193" t="s">
        <v>22</v>
      </c>
      <c r="P193">
        <v>4</v>
      </c>
      <c r="Q193" t="s">
        <v>29</v>
      </c>
    </row>
    <row r="194" spans="1:17">
      <c r="A194" t="s">
        <v>319</v>
      </c>
      <c r="B194" t="s">
        <v>18</v>
      </c>
      <c r="C194" t="s">
        <v>19</v>
      </c>
      <c r="D194" t="s">
        <v>20</v>
      </c>
      <c r="E194">
        <v>220715</v>
      </c>
      <c r="F194" t="s">
        <v>41</v>
      </c>
      <c r="G194" t="s">
        <v>22</v>
      </c>
      <c r="H194" t="s">
        <v>22</v>
      </c>
      <c r="I194" t="s">
        <v>22</v>
      </c>
      <c r="J194" t="s">
        <v>24</v>
      </c>
      <c r="K194" t="s">
        <v>22</v>
      </c>
      <c r="L194" t="s">
        <v>22</v>
      </c>
      <c r="M194" t="s">
        <v>24</v>
      </c>
      <c r="N194" t="s">
        <v>22</v>
      </c>
      <c r="O194" t="s">
        <v>22</v>
      </c>
      <c r="P194">
        <v>4</v>
      </c>
      <c r="Q194" t="s">
        <v>29</v>
      </c>
    </row>
    <row r="195" spans="1:17">
      <c r="A195" t="s">
        <v>324</v>
      </c>
      <c r="B195" t="s">
        <v>309</v>
      </c>
      <c r="C195" t="s">
        <v>310</v>
      </c>
      <c r="D195" t="s">
        <v>20</v>
      </c>
      <c r="E195">
        <v>220718</v>
      </c>
      <c r="F195" t="s">
        <v>41</v>
      </c>
      <c r="G195" t="s">
        <v>22</v>
      </c>
      <c r="H195" t="s">
        <v>22</v>
      </c>
      <c r="I195" t="s">
        <v>22</v>
      </c>
      <c r="J195" t="s">
        <v>22</v>
      </c>
      <c r="K195" t="s">
        <v>22</v>
      </c>
      <c r="L195" t="s">
        <v>22</v>
      </c>
      <c r="M195" t="s">
        <v>22</v>
      </c>
      <c r="N195" t="s">
        <v>22</v>
      </c>
      <c r="O195" t="s">
        <v>22</v>
      </c>
      <c r="P195">
        <v>5</v>
      </c>
      <c r="Q195" t="s">
        <v>78</v>
      </c>
    </row>
    <row r="196" spans="1:17">
      <c r="A196" t="s">
        <v>338</v>
      </c>
      <c r="B196" t="s">
        <v>215</v>
      </c>
      <c r="C196">
        <v>220771</v>
      </c>
      <c r="D196" t="s">
        <v>20</v>
      </c>
      <c r="E196" t="s">
        <v>215</v>
      </c>
      <c r="F196" t="s">
        <v>41</v>
      </c>
      <c r="G196" t="s">
        <v>23</v>
      </c>
      <c r="H196" t="s">
        <v>56</v>
      </c>
      <c r="I196" t="s">
        <v>23</v>
      </c>
      <c r="J196" t="s">
        <v>23</v>
      </c>
      <c r="K196" t="s">
        <v>23</v>
      </c>
      <c r="L196" t="s">
        <v>24</v>
      </c>
      <c r="M196" t="s">
        <v>23</v>
      </c>
      <c r="N196" t="s">
        <v>23</v>
      </c>
      <c r="O196" t="s">
        <v>23</v>
      </c>
      <c r="P196">
        <v>3</v>
      </c>
      <c r="Q196" t="s">
        <v>78</v>
      </c>
    </row>
    <row r="197" spans="1:17">
      <c r="A197" t="s">
        <v>339</v>
      </c>
      <c r="B197" t="s">
        <v>340</v>
      </c>
      <c r="C197" t="s">
        <v>341</v>
      </c>
      <c r="D197" t="s">
        <v>20</v>
      </c>
      <c r="E197">
        <v>220809</v>
      </c>
      <c r="F197" t="s">
        <v>41</v>
      </c>
      <c r="G197" t="s">
        <v>22</v>
      </c>
      <c r="H197" t="s">
        <v>22</v>
      </c>
      <c r="I197" t="s">
        <v>22</v>
      </c>
      <c r="J197" t="s">
        <v>22</v>
      </c>
      <c r="K197" t="s">
        <v>22</v>
      </c>
      <c r="L197" t="s">
        <v>22</v>
      </c>
      <c r="M197" t="s">
        <v>22</v>
      </c>
      <c r="N197" t="s">
        <v>24</v>
      </c>
      <c r="O197" t="s">
        <v>23</v>
      </c>
      <c r="P197">
        <v>4</v>
      </c>
      <c r="Q197" t="s">
        <v>29</v>
      </c>
    </row>
    <row r="198" spans="1:17">
      <c r="A198" t="s">
        <v>360</v>
      </c>
      <c r="B198" t="s">
        <v>355</v>
      </c>
      <c r="C198" t="s">
        <v>358</v>
      </c>
      <c r="D198" t="s">
        <v>20</v>
      </c>
      <c r="E198">
        <v>220778</v>
      </c>
      <c r="F198" t="s">
        <v>41</v>
      </c>
      <c r="G198" t="s">
        <v>22</v>
      </c>
      <c r="H198" t="s">
        <v>22</v>
      </c>
      <c r="I198" t="s">
        <v>22</v>
      </c>
      <c r="J198" t="s">
        <v>22</v>
      </c>
      <c r="K198" t="s">
        <v>22</v>
      </c>
      <c r="L198" t="s">
        <v>22</v>
      </c>
      <c r="M198" t="s">
        <v>22</v>
      </c>
      <c r="N198" t="s">
        <v>22</v>
      </c>
      <c r="O198" t="s">
        <v>22</v>
      </c>
      <c r="P198">
        <v>4</v>
      </c>
      <c r="Q198" t="s">
        <v>29</v>
      </c>
    </row>
    <row r="199" spans="1:17">
      <c r="A199" t="s">
        <v>370</v>
      </c>
      <c r="B199" t="s">
        <v>355</v>
      </c>
      <c r="C199" t="s">
        <v>358</v>
      </c>
      <c r="D199" t="s">
        <v>20</v>
      </c>
      <c r="E199">
        <v>220778</v>
      </c>
      <c r="F199" t="s">
        <v>41</v>
      </c>
      <c r="G199" t="s">
        <v>22</v>
      </c>
      <c r="H199" t="s">
        <v>22</v>
      </c>
      <c r="I199" t="s">
        <v>22</v>
      </c>
      <c r="J199" t="s">
        <v>22</v>
      </c>
      <c r="K199" t="s">
        <v>22</v>
      </c>
      <c r="L199" t="s">
        <v>22</v>
      </c>
      <c r="M199" t="s">
        <v>22</v>
      </c>
      <c r="N199" t="s">
        <v>22</v>
      </c>
      <c r="O199" t="s">
        <v>22</v>
      </c>
      <c r="P199">
        <v>4</v>
      </c>
      <c r="Q199" t="s">
        <v>29</v>
      </c>
    </row>
    <row r="200" spans="1:17">
      <c r="A200" t="s">
        <v>379</v>
      </c>
      <c r="B200" t="s">
        <v>373</v>
      </c>
      <c r="C200" t="s">
        <v>374</v>
      </c>
      <c r="D200" t="s">
        <v>20</v>
      </c>
      <c r="E200">
        <v>220700</v>
      </c>
      <c r="F200" t="s">
        <v>41</v>
      </c>
      <c r="G200" t="s">
        <v>24</v>
      </c>
      <c r="H200" t="s">
        <v>24</v>
      </c>
      <c r="I200" t="s">
        <v>24</v>
      </c>
      <c r="J200" t="s">
        <v>24</v>
      </c>
      <c r="K200" t="s">
        <v>24</v>
      </c>
      <c r="L200" t="s">
        <v>24</v>
      </c>
      <c r="M200" t="s">
        <v>24</v>
      </c>
      <c r="N200" t="s">
        <v>24</v>
      </c>
      <c r="O200" t="s">
        <v>24</v>
      </c>
      <c r="P200">
        <v>5</v>
      </c>
      <c r="Q200" t="s">
        <v>36</v>
      </c>
    </row>
    <row r="201" spans="1:17">
      <c r="A201" t="s">
        <v>390</v>
      </c>
      <c r="B201" t="s">
        <v>384</v>
      </c>
      <c r="C201" t="s">
        <v>385</v>
      </c>
      <c r="D201" t="s">
        <v>20</v>
      </c>
      <c r="F201" t="s">
        <v>41</v>
      </c>
      <c r="G201" t="s">
        <v>22</v>
      </c>
      <c r="H201" t="s">
        <v>24</v>
      </c>
      <c r="I201" t="s">
        <v>23</v>
      </c>
      <c r="J201" t="s">
        <v>22</v>
      </c>
      <c r="K201" t="s">
        <v>24</v>
      </c>
      <c r="L201" t="s">
        <v>24</v>
      </c>
      <c r="M201" t="s">
        <v>23</v>
      </c>
      <c r="N201" t="s">
        <v>22</v>
      </c>
      <c r="O201" t="s">
        <v>22</v>
      </c>
      <c r="P201">
        <v>2</v>
      </c>
      <c r="Q201" t="s">
        <v>29</v>
      </c>
    </row>
    <row r="202" spans="1:17">
      <c r="A202" t="s">
        <v>411</v>
      </c>
      <c r="B202" t="s">
        <v>395</v>
      </c>
      <c r="C202" t="s">
        <v>396</v>
      </c>
      <c r="D202" t="s">
        <v>20</v>
      </c>
      <c r="E202">
        <v>220706</v>
      </c>
      <c r="F202" t="s">
        <v>41</v>
      </c>
      <c r="G202" t="s">
        <v>22</v>
      </c>
      <c r="H202" t="s">
        <v>24</v>
      </c>
      <c r="I202" t="s">
        <v>47</v>
      </c>
      <c r="J202" t="s">
        <v>22</v>
      </c>
      <c r="K202" t="s">
        <v>47</v>
      </c>
      <c r="L202" t="s">
        <v>47</v>
      </c>
      <c r="M202" t="s">
        <v>22</v>
      </c>
      <c r="N202" t="s">
        <v>22</v>
      </c>
      <c r="O202" t="s">
        <v>22</v>
      </c>
      <c r="P202">
        <v>4</v>
      </c>
      <c r="Q202" t="s">
        <v>78</v>
      </c>
    </row>
    <row r="203" spans="1:17">
      <c r="F203" s="4" t="s">
        <v>24</v>
      </c>
      <c r="G203" s="5">
        <f>COUNTIF(G185:G202,"Strongly Agree")</f>
        <v>1</v>
      </c>
      <c r="H203" s="5">
        <f t="shared" ref="H203:O203" si="60">COUNTIF(H185:H202,"Strongly Agree")</f>
        <v>5</v>
      </c>
      <c r="I203" s="5">
        <f t="shared" si="60"/>
        <v>1</v>
      </c>
      <c r="J203" s="5">
        <f t="shared" si="60"/>
        <v>4</v>
      </c>
      <c r="K203" s="5">
        <f t="shared" si="60"/>
        <v>2</v>
      </c>
      <c r="L203" s="5">
        <f t="shared" si="60"/>
        <v>5</v>
      </c>
      <c r="M203" s="5">
        <f t="shared" si="60"/>
        <v>3</v>
      </c>
      <c r="N203" s="5">
        <f t="shared" si="60"/>
        <v>3</v>
      </c>
      <c r="O203" s="5">
        <f t="shared" si="60"/>
        <v>1</v>
      </c>
      <c r="P203" s="6">
        <f>COUNTIF(P185:P202,"5")</f>
        <v>6</v>
      </c>
      <c r="Q203" s="6">
        <f>COUNTIF(Q185:Q202,"Highly Satisfied")</f>
        <v>5</v>
      </c>
    </row>
    <row r="204" spans="1:17">
      <c r="F204" s="4" t="s">
        <v>22</v>
      </c>
      <c r="G204" s="5">
        <f>COUNTIF(G185:G202,"Agree")</f>
        <v>15</v>
      </c>
      <c r="H204" s="5">
        <f t="shared" ref="H204:O204" si="61">COUNTIF(H185:H202,"Agree")</f>
        <v>11</v>
      </c>
      <c r="I204" s="5">
        <f t="shared" si="61"/>
        <v>13</v>
      </c>
      <c r="J204" s="5">
        <f t="shared" si="61"/>
        <v>12</v>
      </c>
      <c r="K204" s="5">
        <f t="shared" si="61"/>
        <v>13</v>
      </c>
      <c r="L204" s="5">
        <f t="shared" si="61"/>
        <v>11</v>
      </c>
      <c r="M204" s="5">
        <f t="shared" si="61"/>
        <v>12</v>
      </c>
      <c r="N204" s="5">
        <f t="shared" si="61"/>
        <v>13</v>
      </c>
      <c r="O204" s="5">
        <f t="shared" si="61"/>
        <v>13</v>
      </c>
      <c r="P204" s="6">
        <f>COUNTIF(P185:P202,"4")</f>
        <v>7</v>
      </c>
      <c r="Q204" s="6">
        <f>COUNTIF(Q185:Q202,"Satisfied")</f>
        <v>8</v>
      </c>
    </row>
    <row r="205" spans="1:17">
      <c r="F205" s="4" t="s">
        <v>23</v>
      </c>
      <c r="G205" s="5">
        <f>COUNTIF(G185:G202,"Not Agree &amp; Not Disagree")</f>
        <v>2</v>
      </c>
      <c r="H205" s="5">
        <f t="shared" ref="H205:O205" si="62">COUNTIF(H185:H202,"Not Agree &amp; Not Disagree")</f>
        <v>0</v>
      </c>
      <c r="I205" s="5">
        <f t="shared" si="62"/>
        <v>3</v>
      </c>
      <c r="J205" s="5">
        <f t="shared" si="62"/>
        <v>2</v>
      </c>
      <c r="K205" s="5">
        <f t="shared" si="62"/>
        <v>2</v>
      </c>
      <c r="L205" s="5">
        <f t="shared" si="62"/>
        <v>1</v>
      </c>
      <c r="M205" s="5">
        <f t="shared" si="62"/>
        <v>3</v>
      </c>
      <c r="N205" s="5">
        <f t="shared" si="62"/>
        <v>2</v>
      </c>
      <c r="O205" s="5">
        <f t="shared" si="62"/>
        <v>3</v>
      </c>
      <c r="P205" s="6">
        <f>COUNTIF(P185:P202,3)</f>
        <v>1</v>
      </c>
      <c r="Q205" s="6">
        <f>COUNTIF(Q185:Q202,"Avarage")</f>
        <v>5</v>
      </c>
    </row>
    <row r="206" spans="1:17">
      <c r="F206" s="4" t="s">
        <v>47</v>
      </c>
      <c r="G206" s="5">
        <f>COUNTIF(G185:G202,"Disagree")</f>
        <v>0</v>
      </c>
      <c r="H206" s="5">
        <f t="shared" ref="H206:O206" si="63">COUNTIF(H185:H202,"Disagree")</f>
        <v>0</v>
      </c>
      <c r="I206" s="5">
        <f t="shared" si="63"/>
        <v>1</v>
      </c>
      <c r="J206" s="5">
        <f t="shared" si="63"/>
        <v>0</v>
      </c>
      <c r="K206" s="5">
        <f t="shared" si="63"/>
        <v>1</v>
      </c>
      <c r="L206" s="5">
        <f t="shared" si="63"/>
        <v>1</v>
      </c>
      <c r="M206" s="5">
        <f t="shared" si="63"/>
        <v>0</v>
      </c>
      <c r="N206" s="5">
        <f t="shared" si="63"/>
        <v>0</v>
      </c>
      <c r="O206" s="5">
        <f t="shared" si="63"/>
        <v>1</v>
      </c>
      <c r="P206" s="6">
        <f>COUNTIF(P185:P202,2)</f>
        <v>3</v>
      </c>
      <c r="Q206" s="6">
        <f>COUNTIF(Q185:Q202,"Dissatisfied")</f>
        <v>0</v>
      </c>
    </row>
    <row r="207" spans="1:17">
      <c r="F207" s="4" t="s">
        <v>93</v>
      </c>
      <c r="G207" s="5">
        <f>COUNTIF(G185:G202,"Strongly Disagree")</f>
        <v>0</v>
      </c>
      <c r="H207" s="5">
        <f t="shared" ref="H207:O207" si="64">COUNTIF(H185:H202,"Strongly Disagree")</f>
        <v>0</v>
      </c>
      <c r="I207" s="5">
        <f t="shared" si="64"/>
        <v>0</v>
      </c>
      <c r="J207" s="5">
        <f t="shared" si="64"/>
        <v>0</v>
      </c>
      <c r="K207" s="5">
        <f t="shared" si="64"/>
        <v>0</v>
      </c>
      <c r="L207" s="5">
        <f t="shared" si="64"/>
        <v>0</v>
      </c>
      <c r="M207" s="5">
        <f t="shared" si="64"/>
        <v>0</v>
      </c>
      <c r="N207" s="5">
        <f t="shared" si="64"/>
        <v>0</v>
      </c>
      <c r="O207" s="5">
        <f t="shared" si="64"/>
        <v>0</v>
      </c>
      <c r="P207" s="6">
        <f>COUNTIF(P185:P202,1)</f>
        <v>1</v>
      </c>
      <c r="Q207" s="6">
        <f>COUNTIF(Q185:Q202,"Highly Dissatisfied")</f>
        <v>0</v>
      </c>
    </row>
    <row r="211" spans="1:17">
      <c r="A211" t="s">
        <v>42</v>
      </c>
      <c r="B211" t="s">
        <v>43</v>
      </c>
      <c r="C211" t="s">
        <v>44</v>
      </c>
      <c r="D211" t="s">
        <v>45</v>
      </c>
      <c r="E211">
        <v>449</v>
      </c>
      <c r="F211" t="s">
        <v>46</v>
      </c>
      <c r="G211" t="s">
        <v>22</v>
      </c>
      <c r="H211" t="s">
        <v>22</v>
      </c>
      <c r="I211" t="s">
        <v>22</v>
      </c>
      <c r="J211" t="s">
        <v>22</v>
      </c>
      <c r="K211" t="s">
        <v>22</v>
      </c>
      <c r="L211" t="s">
        <v>22</v>
      </c>
      <c r="M211" t="s">
        <v>47</v>
      </c>
      <c r="N211" t="s">
        <v>22</v>
      </c>
      <c r="O211" t="s">
        <v>22</v>
      </c>
      <c r="P211">
        <v>4</v>
      </c>
      <c r="Q211" t="s">
        <v>29</v>
      </c>
    </row>
    <row r="212" spans="1:17">
      <c r="A212" t="s">
        <v>71</v>
      </c>
      <c r="B212" t="s">
        <v>72</v>
      </c>
      <c r="C212" t="s">
        <v>73</v>
      </c>
      <c r="D212" t="s">
        <v>45</v>
      </c>
      <c r="F212" t="s">
        <v>46</v>
      </c>
      <c r="G212" t="s">
        <v>22</v>
      </c>
      <c r="H212" t="s">
        <v>22</v>
      </c>
      <c r="I212" t="s">
        <v>22</v>
      </c>
      <c r="J212" t="s">
        <v>22</v>
      </c>
      <c r="K212" t="s">
        <v>22</v>
      </c>
      <c r="L212" t="s">
        <v>22</v>
      </c>
      <c r="M212" t="s">
        <v>22</v>
      </c>
      <c r="N212" t="s">
        <v>22</v>
      </c>
      <c r="O212" t="s">
        <v>23</v>
      </c>
      <c r="P212">
        <v>4</v>
      </c>
      <c r="Q212" t="s">
        <v>36</v>
      </c>
    </row>
    <row r="213" spans="1:17">
      <c r="A213" t="s">
        <v>85</v>
      </c>
      <c r="B213" t="s">
        <v>86</v>
      </c>
      <c r="C213" t="s">
        <v>87</v>
      </c>
      <c r="D213" t="s">
        <v>45</v>
      </c>
      <c r="E213">
        <v>220475</v>
      </c>
      <c r="F213" t="s">
        <v>46</v>
      </c>
      <c r="G213" t="s">
        <v>22</v>
      </c>
      <c r="H213" t="s">
        <v>22</v>
      </c>
      <c r="I213" t="s">
        <v>22</v>
      </c>
      <c r="J213" t="s">
        <v>22</v>
      </c>
      <c r="K213" t="s">
        <v>22</v>
      </c>
      <c r="L213" t="s">
        <v>22</v>
      </c>
      <c r="M213" t="s">
        <v>22</v>
      </c>
      <c r="N213" t="s">
        <v>22</v>
      </c>
      <c r="O213" t="s">
        <v>22</v>
      </c>
      <c r="P213">
        <v>5</v>
      </c>
      <c r="Q213" t="s">
        <v>36</v>
      </c>
    </row>
    <row r="214" spans="1:17">
      <c r="A214" t="s">
        <v>132</v>
      </c>
      <c r="B214" t="s">
        <v>133</v>
      </c>
      <c r="C214" t="s">
        <v>134</v>
      </c>
      <c r="D214" t="s">
        <v>45</v>
      </c>
      <c r="E214">
        <v>220420</v>
      </c>
      <c r="F214" t="s">
        <v>46</v>
      </c>
      <c r="G214" t="s">
        <v>22</v>
      </c>
      <c r="H214" t="s">
        <v>22</v>
      </c>
      <c r="I214" t="s">
        <v>22</v>
      </c>
      <c r="J214" t="s">
        <v>22</v>
      </c>
      <c r="K214" t="s">
        <v>22</v>
      </c>
      <c r="L214" t="s">
        <v>22</v>
      </c>
      <c r="M214" t="s">
        <v>22</v>
      </c>
      <c r="N214" t="s">
        <v>22</v>
      </c>
      <c r="O214" t="s">
        <v>22</v>
      </c>
      <c r="P214">
        <v>4</v>
      </c>
      <c r="Q214" t="s">
        <v>29</v>
      </c>
    </row>
    <row r="215" spans="1:17">
      <c r="A215" t="s">
        <v>140</v>
      </c>
      <c r="B215" t="s">
        <v>141</v>
      </c>
      <c r="C215" t="s">
        <v>142</v>
      </c>
      <c r="D215" t="s">
        <v>45</v>
      </c>
      <c r="F215" t="s">
        <v>46</v>
      </c>
      <c r="G215" t="s">
        <v>47</v>
      </c>
      <c r="H215" t="s">
        <v>47</v>
      </c>
      <c r="I215" t="s">
        <v>22</v>
      </c>
      <c r="J215" t="s">
        <v>22</v>
      </c>
      <c r="K215" t="s">
        <v>22</v>
      </c>
      <c r="L215" t="s">
        <v>22</v>
      </c>
      <c r="M215" t="s">
        <v>22</v>
      </c>
      <c r="N215" t="s">
        <v>22</v>
      </c>
      <c r="O215" t="s">
        <v>22</v>
      </c>
      <c r="P215">
        <v>4</v>
      </c>
      <c r="Q215" t="s">
        <v>36</v>
      </c>
    </row>
    <row r="216" spans="1:17">
      <c r="A216" t="s">
        <v>157</v>
      </c>
      <c r="B216" t="s">
        <v>158</v>
      </c>
      <c r="C216" t="s">
        <v>159</v>
      </c>
      <c r="D216" t="s">
        <v>45</v>
      </c>
      <c r="E216">
        <v>220460</v>
      </c>
      <c r="F216" t="s">
        <v>46</v>
      </c>
      <c r="G216" t="s">
        <v>22</v>
      </c>
      <c r="H216" t="s">
        <v>22</v>
      </c>
      <c r="I216" t="s">
        <v>22</v>
      </c>
      <c r="J216" t="s">
        <v>22</v>
      </c>
      <c r="K216" t="s">
        <v>22</v>
      </c>
      <c r="L216" t="s">
        <v>22</v>
      </c>
      <c r="M216" t="s">
        <v>93</v>
      </c>
      <c r="N216" t="s">
        <v>22</v>
      </c>
      <c r="O216" t="s">
        <v>23</v>
      </c>
      <c r="P216">
        <v>3</v>
      </c>
      <c r="Q216" t="s">
        <v>25</v>
      </c>
    </row>
    <row r="217" spans="1:17">
      <c r="A217" t="s">
        <v>201</v>
      </c>
      <c r="B217" t="s">
        <v>202</v>
      </c>
      <c r="C217" t="s">
        <v>203</v>
      </c>
      <c r="D217" t="s">
        <v>45</v>
      </c>
      <c r="E217">
        <v>220409</v>
      </c>
      <c r="F217" t="s">
        <v>46</v>
      </c>
      <c r="G217" t="s">
        <v>24</v>
      </c>
      <c r="H217" t="s">
        <v>22</v>
      </c>
      <c r="I217" t="s">
        <v>24</v>
      </c>
      <c r="J217" t="s">
        <v>22</v>
      </c>
      <c r="K217" t="s">
        <v>24</v>
      </c>
      <c r="L217" t="s">
        <v>23</v>
      </c>
      <c r="M217" t="s">
        <v>24</v>
      </c>
      <c r="N217" t="s">
        <v>22</v>
      </c>
      <c r="O217" t="s">
        <v>47</v>
      </c>
      <c r="P217">
        <v>5</v>
      </c>
      <c r="Q217" t="s">
        <v>29</v>
      </c>
    </row>
    <row r="218" spans="1:17">
      <c r="A218" t="s">
        <v>242</v>
      </c>
      <c r="B218" t="s">
        <v>243</v>
      </c>
      <c r="C218" t="s">
        <v>244</v>
      </c>
      <c r="D218" t="s">
        <v>45</v>
      </c>
      <c r="E218">
        <v>220433</v>
      </c>
      <c r="F218" t="s">
        <v>46</v>
      </c>
      <c r="G218" t="s">
        <v>22</v>
      </c>
      <c r="H218" t="s">
        <v>22</v>
      </c>
      <c r="I218" t="s">
        <v>22</v>
      </c>
      <c r="J218" t="s">
        <v>22</v>
      </c>
      <c r="K218" t="s">
        <v>22</v>
      </c>
      <c r="L218" t="s">
        <v>22</v>
      </c>
      <c r="M218" t="s">
        <v>22</v>
      </c>
      <c r="N218" t="s">
        <v>22</v>
      </c>
      <c r="O218" t="s">
        <v>22</v>
      </c>
      <c r="P218">
        <v>4</v>
      </c>
      <c r="Q218" t="s">
        <v>78</v>
      </c>
    </row>
    <row r="219" spans="1:17">
      <c r="A219" t="s">
        <v>251</v>
      </c>
      <c r="B219" t="s">
        <v>252</v>
      </c>
      <c r="C219" t="s">
        <v>253</v>
      </c>
      <c r="D219" t="s">
        <v>45</v>
      </c>
      <c r="E219">
        <v>220467</v>
      </c>
      <c r="F219" t="s">
        <v>46</v>
      </c>
      <c r="G219" t="s">
        <v>22</v>
      </c>
      <c r="H219" t="s">
        <v>22</v>
      </c>
      <c r="I219" t="s">
        <v>22</v>
      </c>
      <c r="J219" t="s">
        <v>22</v>
      </c>
      <c r="K219" t="s">
        <v>22</v>
      </c>
      <c r="L219" t="s">
        <v>22</v>
      </c>
      <c r="M219" t="s">
        <v>22</v>
      </c>
      <c r="N219" t="s">
        <v>22</v>
      </c>
      <c r="O219" t="s">
        <v>22</v>
      </c>
      <c r="P219">
        <v>5</v>
      </c>
      <c r="Q219" t="s">
        <v>78</v>
      </c>
    </row>
    <row r="220" spans="1:17">
      <c r="A220" t="s">
        <v>254</v>
      </c>
      <c r="B220" t="s">
        <v>255</v>
      </c>
      <c r="C220" t="s">
        <v>256</v>
      </c>
      <c r="D220" t="s">
        <v>45</v>
      </c>
      <c r="E220">
        <v>220417</v>
      </c>
      <c r="F220" t="s">
        <v>46</v>
      </c>
      <c r="G220" t="s">
        <v>22</v>
      </c>
      <c r="H220" t="s">
        <v>22</v>
      </c>
      <c r="I220" t="s">
        <v>22</v>
      </c>
      <c r="J220" t="s">
        <v>22</v>
      </c>
      <c r="K220" t="s">
        <v>22</v>
      </c>
      <c r="L220" t="s">
        <v>22</v>
      </c>
      <c r="M220" t="s">
        <v>22</v>
      </c>
      <c r="N220" t="s">
        <v>22</v>
      </c>
      <c r="O220" t="s">
        <v>22</v>
      </c>
      <c r="P220">
        <v>5</v>
      </c>
      <c r="Q220" t="s">
        <v>78</v>
      </c>
    </row>
    <row r="221" spans="1:17">
      <c r="A221" t="s">
        <v>257</v>
      </c>
      <c r="B221" t="s">
        <v>148</v>
      </c>
      <c r="C221" t="s">
        <v>152</v>
      </c>
      <c r="D221" t="s">
        <v>45</v>
      </c>
      <c r="E221">
        <v>220391</v>
      </c>
      <c r="F221" t="s">
        <v>46</v>
      </c>
      <c r="G221" t="s">
        <v>22</v>
      </c>
      <c r="H221" t="s">
        <v>22</v>
      </c>
      <c r="I221" t="s">
        <v>22</v>
      </c>
      <c r="J221" t="s">
        <v>22</v>
      </c>
      <c r="K221" t="s">
        <v>22</v>
      </c>
      <c r="L221" t="s">
        <v>22</v>
      </c>
      <c r="M221" t="s">
        <v>22</v>
      </c>
      <c r="N221" t="s">
        <v>22</v>
      </c>
      <c r="O221" t="s">
        <v>23</v>
      </c>
      <c r="P221">
        <v>5</v>
      </c>
      <c r="Q221" t="s">
        <v>78</v>
      </c>
    </row>
    <row r="222" spans="1:17">
      <c r="A222" t="s">
        <v>349</v>
      </c>
      <c r="B222" t="s">
        <v>347</v>
      </c>
      <c r="C222" t="s">
        <v>350</v>
      </c>
      <c r="D222" t="s">
        <v>45</v>
      </c>
      <c r="E222">
        <v>220401</v>
      </c>
      <c r="F222" t="s">
        <v>46</v>
      </c>
      <c r="G222" t="s">
        <v>22</v>
      </c>
      <c r="H222" t="s">
        <v>22</v>
      </c>
      <c r="I222" t="s">
        <v>24</v>
      </c>
      <c r="J222" t="s">
        <v>22</v>
      </c>
      <c r="K222" t="s">
        <v>24</v>
      </c>
      <c r="L222" t="s">
        <v>24</v>
      </c>
      <c r="M222" t="s">
        <v>24</v>
      </c>
      <c r="N222" t="s">
        <v>24</v>
      </c>
      <c r="O222" t="s">
        <v>22</v>
      </c>
      <c r="P222">
        <v>5</v>
      </c>
      <c r="Q222" t="s">
        <v>36</v>
      </c>
    </row>
    <row r="223" spans="1:17">
      <c r="F223" s="4" t="s">
        <v>24</v>
      </c>
      <c r="G223" s="5">
        <f>COUNTIF(G211:G222,"Strongly Agree")</f>
        <v>1</v>
      </c>
      <c r="H223" s="5">
        <f t="shared" ref="H223:O223" si="65">COUNTIF(H211:H222,"Strongly Agree")</f>
        <v>0</v>
      </c>
      <c r="I223" s="5">
        <f t="shared" si="65"/>
        <v>2</v>
      </c>
      <c r="J223" s="5">
        <f t="shared" si="65"/>
        <v>0</v>
      </c>
      <c r="K223" s="5">
        <f t="shared" si="65"/>
        <v>2</v>
      </c>
      <c r="L223" s="5">
        <f t="shared" si="65"/>
        <v>1</v>
      </c>
      <c r="M223" s="5">
        <f t="shared" si="65"/>
        <v>2</v>
      </c>
      <c r="N223" s="5">
        <f t="shared" si="65"/>
        <v>1</v>
      </c>
      <c r="O223" s="5">
        <f t="shared" si="65"/>
        <v>0</v>
      </c>
      <c r="P223" s="6">
        <f>COUNTIF(P211:P222,"5")</f>
        <v>6</v>
      </c>
      <c r="Q223" s="6">
        <f>COUNTIF(Q211:Q222,"Highly Satisfied")</f>
        <v>4</v>
      </c>
    </row>
    <row r="224" spans="1:17">
      <c r="F224" s="4" t="s">
        <v>22</v>
      </c>
      <c r="G224" s="5">
        <f>COUNTIF(G211:G222,"Agree")</f>
        <v>10</v>
      </c>
      <c r="H224" s="5">
        <f t="shared" ref="H224:O224" si="66">COUNTIF(H211:H222,"Agree")</f>
        <v>11</v>
      </c>
      <c r="I224" s="5">
        <f t="shared" si="66"/>
        <v>10</v>
      </c>
      <c r="J224" s="5">
        <f t="shared" si="66"/>
        <v>12</v>
      </c>
      <c r="K224" s="5">
        <f t="shared" si="66"/>
        <v>10</v>
      </c>
      <c r="L224" s="5">
        <f t="shared" si="66"/>
        <v>10</v>
      </c>
      <c r="M224" s="5">
        <f t="shared" si="66"/>
        <v>8</v>
      </c>
      <c r="N224" s="5">
        <f t="shared" si="66"/>
        <v>11</v>
      </c>
      <c r="O224" s="5">
        <f t="shared" si="66"/>
        <v>8</v>
      </c>
      <c r="P224" s="6">
        <f>COUNTIF(P211:P222,"4")</f>
        <v>5</v>
      </c>
      <c r="Q224" s="6">
        <f>COUNTIF(Q211:Q222,"Satisfied")</f>
        <v>3</v>
      </c>
    </row>
    <row r="225" spans="1:17">
      <c r="F225" s="4" t="s">
        <v>23</v>
      </c>
      <c r="G225" s="5">
        <f>COUNTIF(G211:G222,"Not Agree &amp; Not Disagree")</f>
        <v>0</v>
      </c>
      <c r="H225" s="5">
        <f t="shared" ref="H225:O225" si="67">COUNTIF(H211:H222,"Not Agree &amp; Not Disagree")</f>
        <v>0</v>
      </c>
      <c r="I225" s="5">
        <f t="shared" si="67"/>
        <v>0</v>
      </c>
      <c r="J225" s="5">
        <f t="shared" si="67"/>
        <v>0</v>
      </c>
      <c r="K225" s="5">
        <f t="shared" si="67"/>
        <v>0</v>
      </c>
      <c r="L225" s="5">
        <f t="shared" si="67"/>
        <v>1</v>
      </c>
      <c r="M225" s="5">
        <f t="shared" si="67"/>
        <v>0</v>
      </c>
      <c r="N225" s="5">
        <f t="shared" si="67"/>
        <v>0</v>
      </c>
      <c r="O225" s="5">
        <f t="shared" si="67"/>
        <v>3</v>
      </c>
      <c r="P225" s="6">
        <f>COUNTIF(P211:P222,3)</f>
        <v>1</v>
      </c>
      <c r="Q225" s="6">
        <f>COUNTIF(Q211:Q222,"Avarage")</f>
        <v>4</v>
      </c>
    </row>
    <row r="226" spans="1:17">
      <c r="F226" s="4" t="s">
        <v>47</v>
      </c>
      <c r="G226" s="5">
        <f>COUNTIF(G211:G222,"Disagree")</f>
        <v>1</v>
      </c>
      <c r="H226" s="5">
        <f t="shared" ref="H226:O226" si="68">COUNTIF(H211:H222,"Disagree")</f>
        <v>1</v>
      </c>
      <c r="I226" s="5">
        <f t="shared" si="68"/>
        <v>0</v>
      </c>
      <c r="J226" s="5">
        <f t="shared" si="68"/>
        <v>0</v>
      </c>
      <c r="K226" s="5">
        <f t="shared" si="68"/>
        <v>0</v>
      </c>
      <c r="L226" s="5">
        <f t="shared" si="68"/>
        <v>0</v>
      </c>
      <c r="M226" s="5">
        <f t="shared" si="68"/>
        <v>1</v>
      </c>
      <c r="N226" s="5">
        <f t="shared" si="68"/>
        <v>0</v>
      </c>
      <c r="O226" s="5">
        <f t="shared" si="68"/>
        <v>1</v>
      </c>
      <c r="P226" s="6">
        <f>COUNTIF(P211:P222,2)</f>
        <v>0</v>
      </c>
      <c r="Q226" s="6">
        <f>COUNTIF(Q211:Q222,"Dissatisfied")</f>
        <v>0</v>
      </c>
    </row>
    <row r="227" spans="1:17">
      <c r="F227" s="4" t="s">
        <v>93</v>
      </c>
      <c r="G227" s="5">
        <f>COUNTIF(G211:G222,"Strongly Disagree")</f>
        <v>0</v>
      </c>
      <c r="H227" s="5">
        <f t="shared" ref="H227:O227" si="69">COUNTIF(H211:H222,"Strongly Disagree")</f>
        <v>0</v>
      </c>
      <c r="I227" s="5">
        <f t="shared" si="69"/>
        <v>0</v>
      </c>
      <c r="J227" s="5">
        <f t="shared" si="69"/>
        <v>0</v>
      </c>
      <c r="K227" s="5">
        <f t="shared" si="69"/>
        <v>0</v>
      </c>
      <c r="L227" s="5">
        <f t="shared" si="69"/>
        <v>0</v>
      </c>
      <c r="M227" s="5">
        <f t="shared" si="69"/>
        <v>1</v>
      </c>
      <c r="N227" s="5">
        <f t="shared" si="69"/>
        <v>0</v>
      </c>
      <c r="O227" s="5">
        <f t="shared" si="69"/>
        <v>0</v>
      </c>
      <c r="P227" s="6">
        <f>COUNTIF(P211:P222,1)</f>
        <v>0</v>
      </c>
      <c r="Q227" s="6">
        <f>COUNTIF(Q211:Q222,"Highly Disstisfied")</f>
        <v>1</v>
      </c>
    </row>
    <row r="231" spans="1:17">
      <c r="A231" t="s">
        <v>166</v>
      </c>
      <c r="B231" t="s">
        <v>161</v>
      </c>
      <c r="C231" t="s">
        <v>164</v>
      </c>
      <c r="D231" t="s">
        <v>40</v>
      </c>
      <c r="E231">
        <v>220585</v>
      </c>
      <c r="F231" t="s">
        <v>46</v>
      </c>
      <c r="G231" t="s">
        <v>93</v>
      </c>
      <c r="H231" t="s">
        <v>93</v>
      </c>
      <c r="I231" t="s">
        <v>24</v>
      </c>
      <c r="J231" t="s">
        <v>22</v>
      </c>
      <c r="K231" t="s">
        <v>93</v>
      </c>
      <c r="L231" t="s">
        <v>22</v>
      </c>
      <c r="M231" t="s">
        <v>93</v>
      </c>
      <c r="N231" t="s">
        <v>93</v>
      </c>
      <c r="O231" t="s">
        <v>22</v>
      </c>
      <c r="P231">
        <v>3</v>
      </c>
      <c r="Q231" t="s">
        <v>36</v>
      </c>
    </row>
    <row r="232" spans="1:17">
      <c r="A232" t="s">
        <v>173</v>
      </c>
      <c r="B232" t="s">
        <v>174</v>
      </c>
      <c r="C232" t="s">
        <v>175</v>
      </c>
      <c r="D232" t="s">
        <v>40</v>
      </c>
      <c r="E232">
        <v>220641</v>
      </c>
      <c r="F232" t="s">
        <v>46</v>
      </c>
      <c r="G232" t="s">
        <v>22</v>
      </c>
      <c r="H232" t="s">
        <v>22</v>
      </c>
      <c r="I232" t="s">
        <v>22</v>
      </c>
      <c r="J232" t="s">
        <v>22</v>
      </c>
      <c r="K232" t="s">
        <v>22</v>
      </c>
      <c r="L232" t="s">
        <v>22</v>
      </c>
      <c r="M232" t="s">
        <v>22</v>
      </c>
      <c r="N232" t="s">
        <v>22</v>
      </c>
      <c r="O232" t="s">
        <v>22</v>
      </c>
      <c r="P232">
        <v>3</v>
      </c>
      <c r="Q232" t="s">
        <v>29</v>
      </c>
    </row>
    <row r="233" spans="1:17">
      <c r="A233" t="s">
        <v>193</v>
      </c>
      <c r="B233" t="s">
        <v>194</v>
      </c>
      <c r="C233" t="s">
        <v>195</v>
      </c>
      <c r="D233" t="s">
        <v>40</v>
      </c>
      <c r="E233">
        <v>220644</v>
      </c>
      <c r="F233" t="s">
        <v>46</v>
      </c>
      <c r="G233" t="s">
        <v>22</v>
      </c>
      <c r="H233" t="s">
        <v>22</v>
      </c>
      <c r="I233" t="s">
        <v>22</v>
      </c>
      <c r="J233" t="s">
        <v>22</v>
      </c>
      <c r="K233" t="s">
        <v>22</v>
      </c>
      <c r="L233" t="s">
        <v>22</v>
      </c>
      <c r="M233" t="s">
        <v>22</v>
      </c>
      <c r="N233" t="s">
        <v>22</v>
      </c>
      <c r="O233" t="s">
        <v>23</v>
      </c>
      <c r="P233">
        <v>4</v>
      </c>
      <c r="Q233" t="s">
        <v>29</v>
      </c>
    </row>
    <row r="234" spans="1:17">
      <c r="A234" t="s">
        <v>274</v>
      </c>
      <c r="B234" t="s">
        <v>275</v>
      </c>
      <c r="C234" t="s">
        <v>276</v>
      </c>
      <c r="D234" t="s">
        <v>40</v>
      </c>
      <c r="E234">
        <v>220621</v>
      </c>
      <c r="F234" t="s">
        <v>46</v>
      </c>
      <c r="G234" t="s">
        <v>22</v>
      </c>
      <c r="H234" t="s">
        <v>22</v>
      </c>
      <c r="I234" t="s">
        <v>22</v>
      </c>
      <c r="J234" t="s">
        <v>22</v>
      </c>
      <c r="K234" t="s">
        <v>22</v>
      </c>
      <c r="L234" t="s">
        <v>22</v>
      </c>
      <c r="M234" t="s">
        <v>22</v>
      </c>
      <c r="N234" t="s">
        <v>22</v>
      </c>
      <c r="O234" t="s">
        <v>22</v>
      </c>
      <c r="P234">
        <v>2</v>
      </c>
      <c r="Q234" t="s">
        <v>78</v>
      </c>
    </row>
    <row r="235" spans="1:17">
      <c r="A235" t="s">
        <v>288</v>
      </c>
      <c r="B235" t="s">
        <v>281</v>
      </c>
      <c r="C235" t="s">
        <v>289</v>
      </c>
      <c r="D235" t="s">
        <v>40</v>
      </c>
      <c r="E235">
        <v>220589</v>
      </c>
      <c r="F235" t="s">
        <v>46</v>
      </c>
      <c r="G235" t="s">
        <v>22</v>
      </c>
      <c r="H235" t="s">
        <v>22</v>
      </c>
      <c r="I235" t="s">
        <v>22</v>
      </c>
      <c r="J235" t="s">
        <v>22</v>
      </c>
      <c r="K235" t="s">
        <v>22</v>
      </c>
      <c r="L235" t="s">
        <v>22</v>
      </c>
      <c r="M235" t="s">
        <v>22</v>
      </c>
      <c r="N235" t="s">
        <v>22</v>
      </c>
      <c r="O235" t="s">
        <v>22</v>
      </c>
      <c r="P235">
        <v>4</v>
      </c>
      <c r="Q235" t="s">
        <v>78</v>
      </c>
    </row>
    <row r="236" spans="1:17">
      <c r="A236" t="s">
        <v>301</v>
      </c>
      <c r="B236" t="s">
        <v>297</v>
      </c>
      <c r="C236" t="s">
        <v>300</v>
      </c>
      <c r="D236" t="s">
        <v>40</v>
      </c>
      <c r="E236">
        <v>220577</v>
      </c>
      <c r="F236" t="s">
        <v>46</v>
      </c>
      <c r="G236" t="s">
        <v>22</v>
      </c>
      <c r="H236" t="s">
        <v>22</v>
      </c>
      <c r="I236" t="s">
        <v>22</v>
      </c>
      <c r="J236" t="s">
        <v>22</v>
      </c>
      <c r="K236" t="s">
        <v>22</v>
      </c>
      <c r="L236" t="s">
        <v>22</v>
      </c>
      <c r="M236" t="s">
        <v>22</v>
      </c>
      <c r="N236" t="s">
        <v>22</v>
      </c>
      <c r="O236" t="s">
        <v>47</v>
      </c>
      <c r="P236">
        <v>5</v>
      </c>
      <c r="Q236" t="s">
        <v>29</v>
      </c>
    </row>
    <row r="237" spans="1:17">
      <c r="A237" t="s">
        <v>304</v>
      </c>
      <c r="B237" t="s">
        <v>305</v>
      </c>
      <c r="C237" t="s">
        <v>306</v>
      </c>
      <c r="D237" t="s">
        <v>40</v>
      </c>
      <c r="E237">
        <v>220607</v>
      </c>
      <c r="F237" t="s">
        <v>46</v>
      </c>
      <c r="G237" t="s">
        <v>22</v>
      </c>
      <c r="H237" t="s">
        <v>22</v>
      </c>
      <c r="I237" t="s">
        <v>22</v>
      </c>
      <c r="J237" t="s">
        <v>22</v>
      </c>
      <c r="K237" t="s">
        <v>22</v>
      </c>
      <c r="L237" t="s">
        <v>47</v>
      </c>
      <c r="M237" t="s">
        <v>47</v>
      </c>
      <c r="N237" t="s">
        <v>22</v>
      </c>
      <c r="O237" t="s">
        <v>22</v>
      </c>
      <c r="P237">
        <v>2</v>
      </c>
      <c r="Q237" t="s">
        <v>29</v>
      </c>
    </row>
    <row r="238" spans="1:17">
      <c r="A238" t="s">
        <v>312</v>
      </c>
      <c r="B238" t="s">
        <v>305</v>
      </c>
      <c r="C238" t="s">
        <v>306</v>
      </c>
      <c r="D238" t="s">
        <v>40</v>
      </c>
      <c r="E238">
        <v>220607</v>
      </c>
      <c r="F238" t="s">
        <v>46</v>
      </c>
      <c r="G238" t="s">
        <v>22</v>
      </c>
      <c r="H238" t="s">
        <v>22</v>
      </c>
      <c r="I238" t="s">
        <v>22</v>
      </c>
      <c r="J238" t="s">
        <v>22</v>
      </c>
      <c r="K238" t="s">
        <v>22</v>
      </c>
      <c r="L238" t="s">
        <v>47</v>
      </c>
      <c r="M238" t="s">
        <v>47</v>
      </c>
      <c r="N238" t="s">
        <v>22</v>
      </c>
      <c r="O238" t="s">
        <v>22</v>
      </c>
      <c r="P238">
        <v>2</v>
      </c>
      <c r="Q238" t="s">
        <v>29</v>
      </c>
    </row>
    <row r="239" spans="1:17">
      <c r="A239" t="s">
        <v>330</v>
      </c>
      <c r="B239" t="s">
        <v>331</v>
      </c>
      <c r="C239" t="s">
        <v>332</v>
      </c>
      <c r="D239" t="s">
        <v>40</v>
      </c>
      <c r="E239">
        <v>220561</v>
      </c>
      <c r="F239" t="s">
        <v>46</v>
      </c>
      <c r="G239" t="s">
        <v>22</v>
      </c>
      <c r="H239" t="s">
        <v>22</v>
      </c>
      <c r="I239" t="s">
        <v>22</v>
      </c>
      <c r="J239" t="s">
        <v>22</v>
      </c>
      <c r="K239" t="s">
        <v>22</v>
      </c>
      <c r="L239" t="s">
        <v>47</v>
      </c>
      <c r="M239" t="s">
        <v>47</v>
      </c>
      <c r="N239" t="s">
        <v>22</v>
      </c>
      <c r="O239" t="s">
        <v>22</v>
      </c>
      <c r="P239">
        <v>2</v>
      </c>
      <c r="Q239" t="s">
        <v>78</v>
      </c>
    </row>
    <row r="240" spans="1:17">
      <c r="A240" t="s">
        <v>336</v>
      </c>
      <c r="B240" t="s">
        <v>331</v>
      </c>
      <c r="C240" t="s">
        <v>337</v>
      </c>
      <c r="D240" t="s">
        <v>40</v>
      </c>
      <c r="E240">
        <v>220561</v>
      </c>
      <c r="F240" t="s">
        <v>46</v>
      </c>
      <c r="G240" t="s">
        <v>22</v>
      </c>
      <c r="H240" t="s">
        <v>22</v>
      </c>
      <c r="I240" t="s">
        <v>22</v>
      </c>
      <c r="J240" t="s">
        <v>22</v>
      </c>
      <c r="K240" t="s">
        <v>22</v>
      </c>
      <c r="L240" t="s">
        <v>47</v>
      </c>
      <c r="M240" t="s">
        <v>47</v>
      </c>
      <c r="N240" t="s">
        <v>47</v>
      </c>
      <c r="O240" t="s">
        <v>22</v>
      </c>
      <c r="P240">
        <v>2</v>
      </c>
      <c r="Q240" t="s">
        <v>78</v>
      </c>
    </row>
    <row r="241" spans="1:17">
      <c r="A241" t="s">
        <v>404</v>
      </c>
      <c r="B241" t="s">
        <v>399</v>
      </c>
      <c r="C241" t="s">
        <v>400</v>
      </c>
      <c r="D241" t="s">
        <v>40</v>
      </c>
      <c r="F241" t="s">
        <v>46</v>
      </c>
      <c r="G241" t="s">
        <v>22</v>
      </c>
      <c r="H241" t="s">
        <v>22</v>
      </c>
      <c r="I241" t="s">
        <v>22</v>
      </c>
      <c r="J241" t="s">
        <v>22</v>
      </c>
      <c r="K241" t="s">
        <v>22</v>
      </c>
      <c r="L241" t="s">
        <v>22</v>
      </c>
      <c r="M241" t="s">
        <v>22</v>
      </c>
      <c r="N241" t="s">
        <v>22</v>
      </c>
      <c r="O241" t="s">
        <v>22</v>
      </c>
      <c r="P241">
        <v>3</v>
      </c>
      <c r="Q241" t="s">
        <v>78</v>
      </c>
    </row>
    <row r="242" spans="1:17">
      <c r="F242" s="4" t="s">
        <v>24</v>
      </c>
      <c r="G242" s="5">
        <f>COUNTIF(G231:G241,"Strongly Agree")</f>
        <v>0</v>
      </c>
      <c r="H242" s="5">
        <f t="shared" ref="H242:O242" si="70">COUNTIF(H231:H241,"Strongly Agree")</f>
        <v>0</v>
      </c>
      <c r="I242" s="5">
        <f t="shared" si="70"/>
        <v>1</v>
      </c>
      <c r="J242" s="5">
        <f t="shared" si="70"/>
        <v>0</v>
      </c>
      <c r="K242" s="5">
        <f t="shared" si="70"/>
        <v>0</v>
      </c>
      <c r="L242" s="5">
        <f t="shared" si="70"/>
        <v>0</v>
      </c>
      <c r="M242" s="5">
        <f t="shared" si="70"/>
        <v>0</v>
      </c>
      <c r="N242" s="5">
        <f t="shared" si="70"/>
        <v>0</v>
      </c>
      <c r="O242" s="5">
        <f t="shared" si="70"/>
        <v>0</v>
      </c>
      <c r="P242" s="6">
        <f>COUNTIF(P231:P241,"5")</f>
        <v>1</v>
      </c>
      <c r="Q242" s="6">
        <f>COUNTIF(Q231:Q241,"Highly Satisfied")</f>
        <v>1</v>
      </c>
    </row>
    <row r="243" spans="1:17">
      <c r="F243" s="4" t="s">
        <v>22</v>
      </c>
      <c r="G243" s="5">
        <f>COUNTIF(G231:G241,"Agree")</f>
        <v>10</v>
      </c>
      <c r="H243" s="5">
        <f t="shared" ref="H243:O243" si="71">COUNTIF(H231:H241,"Agree")</f>
        <v>10</v>
      </c>
      <c r="I243" s="5">
        <f t="shared" si="71"/>
        <v>10</v>
      </c>
      <c r="J243" s="5">
        <f t="shared" si="71"/>
        <v>11</v>
      </c>
      <c r="K243" s="5">
        <f t="shared" si="71"/>
        <v>10</v>
      </c>
      <c r="L243" s="5">
        <f t="shared" si="71"/>
        <v>7</v>
      </c>
      <c r="M243" s="5">
        <f t="shared" si="71"/>
        <v>6</v>
      </c>
      <c r="N243" s="5">
        <f t="shared" si="71"/>
        <v>9</v>
      </c>
      <c r="O243" s="5">
        <f t="shared" si="71"/>
        <v>9</v>
      </c>
      <c r="P243" s="6">
        <f>COUNTIF(P231:P241,"4")</f>
        <v>2</v>
      </c>
      <c r="Q243" s="6">
        <f>COUNTIF(Q231:Q241,"Satisfied")</f>
        <v>5</v>
      </c>
    </row>
    <row r="244" spans="1:17">
      <c r="F244" s="4" t="s">
        <v>23</v>
      </c>
      <c r="G244" s="5">
        <f>COUNTIF(G231:G241,"Not Agree &amp; Not Disagree")</f>
        <v>0</v>
      </c>
      <c r="H244" s="5">
        <f t="shared" ref="H244:O244" si="72">COUNTIF(H231:H241,"Not Agree &amp; Not Disagree")</f>
        <v>0</v>
      </c>
      <c r="I244" s="5">
        <f t="shared" si="72"/>
        <v>0</v>
      </c>
      <c r="J244" s="5">
        <f t="shared" si="72"/>
        <v>0</v>
      </c>
      <c r="K244" s="5">
        <f t="shared" si="72"/>
        <v>0</v>
      </c>
      <c r="L244" s="5">
        <f t="shared" si="72"/>
        <v>0</v>
      </c>
      <c r="M244" s="5">
        <f t="shared" si="72"/>
        <v>0</v>
      </c>
      <c r="N244" s="5">
        <f t="shared" si="72"/>
        <v>0</v>
      </c>
      <c r="O244" s="5">
        <f t="shared" si="72"/>
        <v>1</v>
      </c>
      <c r="P244" s="6">
        <f>COUNTIF(P231:P241,3)</f>
        <v>3</v>
      </c>
      <c r="Q244" s="6">
        <f>COUNTIF(Q231:Q241,"Avarage")</f>
        <v>5</v>
      </c>
    </row>
    <row r="245" spans="1:17">
      <c r="F245" s="4" t="s">
        <v>47</v>
      </c>
      <c r="G245" s="5">
        <f>COUNTIF(G231:G241,"Disagree")</f>
        <v>0</v>
      </c>
      <c r="H245" s="5">
        <f t="shared" ref="H245:O245" si="73">COUNTIF(H231:H241,"Disagree")</f>
        <v>0</v>
      </c>
      <c r="I245" s="5">
        <f t="shared" si="73"/>
        <v>0</v>
      </c>
      <c r="J245" s="5">
        <f t="shared" si="73"/>
        <v>0</v>
      </c>
      <c r="K245" s="5">
        <f t="shared" si="73"/>
        <v>0</v>
      </c>
      <c r="L245" s="5">
        <f t="shared" si="73"/>
        <v>4</v>
      </c>
      <c r="M245" s="5">
        <f t="shared" si="73"/>
        <v>4</v>
      </c>
      <c r="N245" s="5">
        <f t="shared" si="73"/>
        <v>1</v>
      </c>
      <c r="O245" s="5">
        <f t="shared" si="73"/>
        <v>1</v>
      </c>
      <c r="P245" s="6">
        <f>COUNTIF(P231:P241,2)</f>
        <v>5</v>
      </c>
      <c r="Q245" s="6">
        <f>COUNTIF(Q231:Q241,"Dissatisfied")</f>
        <v>0</v>
      </c>
    </row>
    <row r="246" spans="1:17">
      <c r="F246" s="4" t="s">
        <v>93</v>
      </c>
      <c r="G246" s="5">
        <f>COUNTIF(G231:G241,"Strongly Disagree")</f>
        <v>1</v>
      </c>
      <c r="H246" s="5">
        <f t="shared" ref="H246:O246" si="74">COUNTIF(H231:H241,"Strongly Disagree")</f>
        <v>1</v>
      </c>
      <c r="I246" s="5">
        <f t="shared" si="74"/>
        <v>0</v>
      </c>
      <c r="J246" s="5">
        <f t="shared" si="74"/>
        <v>0</v>
      </c>
      <c r="K246" s="5">
        <f t="shared" si="74"/>
        <v>1</v>
      </c>
      <c r="L246" s="5">
        <f t="shared" si="74"/>
        <v>0</v>
      </c>
      <c r="M246" s="5">
        <f t="shared" si="74"/>
        <v>1</v>
      </c>
      <c r="N246" s="5">
        <f t="shared" si="74"/>
        <v>1</v>
      </c>
      <c r="O246" s="5">
        <f t="shared" si="74"/>
        <v>0</v>
      </c>
      <c r="P246" s="6">
        <f>COUNTIF(P231:P241,1)</f>
        <v>0</v>
      </c>
      <c r="Q246" s="6">
        <f>COUNTIF(Q231:Q241,"Highly Dissatisfied")</f>
        <v>0</v>
      </c>
    </row>
    <row r="251" spans="1:17">
      <c r="A251" t="s">
        <v>57</v>
      </c>
      <c r="B251" t="s">
        <v>58</v>
      </c>
      <c r="C251" t="s">
        <v>59</v>
      </c>
      <c r="D251" t="s">
        <v>20</v>
      </c>
      <c r="E251">
        <v>220804</v>
      </c>
      <c r="F251" t="s">
        <v>46</v>
      </c>
      <c r="G251" t="s">
        <v>22</v>
      </c>
      <c r="H251" t="s">
        <v>22</v>
      </c>
      <c r="I251" t="s">
        <v>22</v>
      </c>
      <c r="J251" t="s">
        <v>22</v>
      </c>
      <c r="K251" t="s">
        <v>22</v>
      </c>
      <c r="L251" t="s">
        <v>22</v>
      </c>
      <c r="M251" t="s">
        <v>22</v>
      </c>
      <c r="N251" t="s">
        <v>22</v>
      </c>
      <c r="O251" t="s">
        <v>22</v>
      </c>
      <c r="P251">
        <v>2</v>
      </c>
      <c r="Q251" t="s">
        <v>29</v>
      </c>
    </row>
    <row r="252" spans="1:17">
      <c r="A252" t="s">
        <v>102</v>
      </c>
      <c r="B252" t="s">
        <v>96</v>
      </c>
      <c r="C252" t="s">
        <v>97</v>
      </c>
      <c r="D252" t="s">
        <v>20</v>
      </c>
      <c r="E252">
        <v>220747</v>
      </c>
      <c r="F252" t="s">
        <v>46</v>
      </c>
      <c r="G252" t="s">
        <v>22</v>
      </c>
      <c r="H252" t="s">
        <v>22</v>
      </c>
      <c r="I252" t="s">
        <v>22</v>
      </c>
      <c r="J252" t="s">
        <v>22</v>
      </c>
      <c r="K252" t="s">
        <v>22</v>
      </c>
      <c r="L252" t="s">
        <v>22</v>
      </c>
      <c r="M252" t="s">
        <v>22</v>
      </c>
      <c r="N252" t="s">
        <v>22</v>
      </c>
      <c r="O252" t="s">
        <v>22</v>
      </c>
      <c r="P252">
        <v>5</v>
      </c>
      <c r="Q252" t="s">
        <v>78</v>
      </c>
    </row>
    <row r="253" spans="1:17">
      <c r="A253" t="s">
        <v>114</v>
      </c>
      <c r="B253" t="s">
        <v>111</v>
      </c>
      <c r="C253" t="s">
        <v>112</v>
      </c>
      <c r="D253" t="s">
        <v>20</v>
      </c>
      <c r="E253">
        <v>220702</v>
      </c>
      <c r="F253" t="s">
        <v>46</v>
      </c>
      <c r="G253" t="s">
        <v>22</v>
      </c>
      <c r="H253" t="s">
        <v>24</v>
      </c>
      <c r="I253" t="s">
        <v>22</v>
      </c>
      <c r="J253" t="s">
        <v>24</v>
      </c>
      <c r="K253" t="s">
        <v>22</v>
      </c>
      <c r="L253" t="s">
        <v>24</v>
      </c>
      <c r="M253" t="s">
        <v>22</v>
      </c>
      <c r="N253" t="s">
        <v>22</v>
      </c>
      <c r="O253" t="s">
        <v>24</v>
      </c>
      <c r="P253">
        <v>1</v>
      </c>
      <c r="Q253" t="s">
        <v>36</v>
      </c>
    </row>
    <row r="254" spans="1:17">
      <c r="A254" t="s">
        <v>124</v>
      </c>
      <c r="B254" t="s">
        <v>117</v>
      </c>
      <c r="C254" t="s">
        <v>118</v>
      </c>
      <c r="D254" t="s">
        <v>20</v>
      </c>
      <c r="E254">
        <v>220705</v>
      </c>
      <c r="F254" t="s">
        <v>46</v>
      </c>
      <c r="G254" t="s">
        <v>22</v>
      </c>
      <c r="H254" t="s">
        <v>24</v>
      </c>
      <c r="I254" t="s">
        <v>22</v>
      </c>
      <c r="J254" t="s">
        <v>24</v>
      </c>
      <c r="K254" t="s">
        <v>22</v>
      </c>
      <c r="L254" t="s">
        <v>24</v>
      </c>
      <c r="M254" t="s">
        <v>22</v>
      </c>
      <c r="N254" t="s">
        <v>22</v>
      </c>
      <c r="O254" t="s">
        <v>24</v>
      </c>
      <c r="P254">
        <v>4</v>
      </c>
      <c r="Q254" t="s">
        <v>36</v>
      </c>
    </row>
    <row r="255" spans="1:17">
      <c r="A255" t="s">
        <v>181</v>
      </c>
      <c r="B255" t="s">
        <v>177</v>
      </c>
      <c r="C255" t="s">
        <v>178</v>
      </c>
      <c r="D255" t="s">
        <v>20</v>
      </c>
      <c r="E255">
        <v>220791</v>
      </c>
      <c r="F255" t="s">
        <v>46</v>
      </c>
      <c r="G255" t="s">
        <v>22</v>
      </c>
      <c r="H255" t="s">
        <v>22</v>
      </c>
      <c r="I255" t="s">
        <v>22</v>
      </c>
      <c r="J255" t="s">
        <v>22</v>
      </c>
      <c r="K255" t="s">
        <v>24</v>
      </c>
      <c r="L255" t="s">
        <v>22</v>
      </c>
      <c r="M255" t="s">
        <v>24</v>
      </c>
      <c r="N255" t="s">
        <v>22</v>
      </c>
      <c r="O255" t="s">
        <v>22</v>
      </c>
      <c r="P255">
        <v>4</v>
      </c>
      <c r="Q255" t="s">
        <v>29</v>
      </c>
    </row>
    <row r="256" spans="1:17">
      <c r="A256" t="s">
        <v>197</v>
      </c>
      <c r="B256" t="s">
        <v>188</v>
      </c>
      <c r="C256" t="s">
        <v>189</v>
      </c>
      <c r="D256" t="s">
        <v>20</v>
      </c>
      <c r="E256">
        <v>220731</v>
      </c>
      <c r="F256" t="s">
        <v>46</v>
      </c>
      <c r="G256" t="s">
        <v>22</v>
      </c>
      <c r="H256" t="s">
        <v>22</v>
      </c>
      <c r="I256" t="s">
        <v>22</v>
      </c>
      <c r="J256" t="s">
        <v>22</v>
      </c>
      <c r="K256" t="s">
        <v>22</v>
      </c>
      <c r="L256" t="s">
        <v>22</v>
      </c>
      <c r="M256" t="s">
        <v>22</v>
      </c>
      <c r="N256" t="s">
        <v>22</v>
      </c>
      <c r="O256" t="s">
        <v>22</v>
      </c>
      <c r="P256">
        <v>4</v>
      </c>
      <c r="Q256" t="s">
        <v>138</v>
      </c>
    </row>
    <row r="257" spans="1:17">
      <c r="A257" t="s">
        <v>225</v>
      </c>
      <c r="B257" t="s">
        <v>220</v>
      </c>
      <c r="C257" t="s">
        <v>223</v>
      </c>
      <c r="D257" t="s">
        <v>20</v>
      </c>
      <c r="F257" t="s">
        <v>46</v>
      </c>
      <c r="G257" t="s">
        <v>22</v>
      </c>
      <c r="H257" t="s">
        <v>22</v>
      </c>
      <c r="I257" t="s">
        <v>22</v>
      </c>
      <c r="J257" t="s">
        <v>22</v>
      </c>
      <c r="K257" t="s">
        <v>22</v>
      </c>
      <c r="L257" t="s">
        <v>22</v>
      </c>
      <c r="M257" t="s">
        <v>24</v>
      </c>
      <c r="N257" t="s">
        <v>22</v>
      </c>
      <c r="O257" t="s">
        <v>22</v>
      </c>
      <c r="P257">
        <v>5</v>
      </c>
      <c r="Q257" t="s">
        <v>29</v>
      </c>
    </row>
    <row r="258" spans="1:17">
      <c r="A258" t="s">
        <v>229</v>
      </c>
      <c r="B258" t="s">
        <v>230</v>
      </c>
      <c r="C258" t="s">
        <v>231</v>
      </c>
      <c r="D258" t="s">
        <v>20</v>
      </c>
      <c r="F258" t="s">
        <v>46</v>
      </c>
      <c r="G258" t="s">
        <v>93</v>
      </c>
      <c r="H258" t="s">
        <v>22</v>
      </c>
      <c r="I258" t="s">
        <v>24</v>
      </c>
      <c r="J258" t="s">
        <v>47</v>
      </c>
      <c r="K258" t="s">
        <v>47</v>
      </c>
      <c r="L258" t="s">
        <v>22</v>
      </c>
      <c r="M258" t="s">
        <v>47</v>
      </c>
      <c r="N258" t="s">
        <v>24</v>
      </c>
      <c r="O258" t="s">
        <v>93</v>
      </c>
      <c r="P258">
        <v>1</v>
      </c>
      <c r="Q258" t="s">
        <v>78</v>
      </c>
    </row>
    <row r="259" spans="1:17">
      <c r="A259" t="s">
        <v>235</v>
      </c>
      <c r="B259" t="s">
        <v>236</v>
      </c>
      <c r="C259" t="s">
        <v>237</v>
      </c>
      <c r="D259" t="s">
        <v>20</v>
      </c>
      <c r="E259">
        <v>220707</v>
      </c>
      <c r="F259" t="s">
        <v>46</v>
      </c>
      <c r="G259" t="s">
        <v>22</v>
      </c>
      <c r="H259" t="s">
        <v>22</v>
      </c>
      <c r="I259" t="s">
        <v>22</v>
      </c>
      <c r="J259" t="s">
        <v>22</v>
      </c>
      <c r="K259" t="s">
        <v>22</v>
      </c>
      <c r="L259" t="s">
        <v>22</v>
      </c>
      <c r="M259" t="s">
        <v>22</v>
      </c>
      <c r="N259" t="s">
        <v>22</v>
      </c>
      <c r="O259" t="s">
        <v>22</v>
      </c>
      <c r="P259">
        <v>4</v>
      </c>
      <c r="Q259" t="s">
        <v>36</v>
      </c>
    </row>
    <row r="260" spans="1:17">
      <c r="A260" t="s">
        <v>248</v>
      </c>
      <c r="B260" t="s">
        <v>249</v>
      </c>
      <c r="C260" t="s">
        <v>250</v>
      </c>
      <c r="D260" t="s">
        <v>20</v>
      </c>
      <c r="E260">
        <v>220768</v>
      </c>
      <c r="F260" t="s">
        <v>46</v>
      </c>
      <c r="G260" t="s">
        <v>23</v>
      </c>
      <c r="H260" t="s">
        <v>22</v>
      </c>
      <c r="I260" t="s">
        <v>24</v>
      </c>
      <c r="J260" t="s">
        <v>22</v>
      </c>
      <c r="K260" t="s">
        <v>22</v>
      </c>
      <c r="L260" t="s">
        <v>47</v>
      </c>
      <c r="M260" t="s">
        <v>22</v>
      </c>
      <c r="N260" t="s">
        <v>22</v>
      </c>
      <c r="O260" t="s">
        <v>47</v>
      </c>
      <c r="P260">
        <v>4</v>
      </c>
      <c r="Q260" t="s">
        <v>36</v>
      </c>
    </row>
    <row r="261" spans="1:17">
      <c r="A261" t="s">
        <v>261</v>
      </c>
      <c r="B261" t="s">
        <v>259</v>
      </c>
      <c r="C261" t="s">
        <v>262</v>
      </c>
      <c r="D261" t="s">
        <v>20</v>
      </c>
      <c r="F261" t="s">
        <v>46</v>
      </c>
      <c r="G261" t="s">
        <v>22</v>
      </c>
      <c r="H261" t="s">
        <v>22</v>
      </c>
      <c r="I261" t="s">
        <v>22</v>
      </c>
      <c r="J261" t="s">
        <v>22</v>
      </c>
      <c r="K261" t="s">
        <v>24</v>
      </c>
      <c r="L261" t="s">
        <v>24</v>
      </c>
      <c r="M261" t="s">
        <v>22</v>
      </c>
      <c r="N261" t="s">
        <v>22</v>
      </c>
      <c r="O261" t="s">
        <v>23</v>
      </c>
      <c r="P261">
        <v>4</v>
      </c>
      <c r="Q261" t="s">
        <v>36</v>
      </c>
    </row>
    <row r="262" spans="1:17">
      <c r="A262" t="s">
        <v>266</v>
      </c>
      <c r="B262" t="s">
        <v>267</v>
      </c>
      <c r="C262" t="s">
        <v>268</v>
      </c>
      <c r="D262" t="s">
        <v>20</v>
      </c>
      <c r="E262" s="3">
        <v>44796</v>
      </c>
      <c r="F262" t="s">
        <v>46</v>
      </c>
      <c r="G262" t="s">
        <v>22</v>
      </c>
      <c r="H262" t="s">
        <v>22</v>
      </c>
      <c r="I262" t="s">
        <v>24</v>
      </c>
      <c r="J262" t="s">
        <v>24</v>
      </c>
      <c r="K262" t="s">
        <v>22</v>
      </c>
      <c r="L262" t="s">
        <v>22</v>
      </c>
      <c r="M262" t="s">
        <v>22</v>
      </c>
      <c r="N262" t="s">
        <v>22</v>
      </c>
      <c r="O262" t="s">
        <v>23</v>
      </c>
      <c r="P262">
        <v>4</v>
      </c>
      <c r="Q262" t="s">
        <v>29</v>
      </c>
    </row>
    <row r="263" spans="1:17">
      <c r="A263" t="s">
        <v>283</v>
      </c>
      <c r="B263" t="s">
        <v>259</v>
      </c>
      <c r="C263" t="s">
        <v>262</v>
      </c>
      <c r="D263" t="s">
        <v>20</v>
      </c>
      <c r="F263" t="s">
        <v>46</v>
      </c>
      <c r="G263" t="s">
        <v>22</v>
      </c>
      <c r="H263" t="s">
        <v>22</v>
      </c>
      <c r="I263" t="s">
        <v>22</v>
      </c>
      <c r="J263" t="s">
        <v>22</v>
      </c>
      <c r="K263" t="s">
        <v>22</v>
      </c>
      <c r="L263" t="s">
        <v>22</v>
      </c>
      <c r="M263" t="s">
        <v>22</v>
      </c>
      <c r="N263" t="s">
        <v>22</v>
      </c>
      <c r="O263" t="s">
        <v>22</v>
      </c>
      <c r="P263">
        <v>3</v>
      </c>
      <c r="Q263" t="s">
        <v>78</v>
      </c>
    </row>
    <row r="264" spans="1:17">
      <c r="A264" t="s">
        <v>293</v>
      </c>
      <c r="B264" t="s">
        <v>294</v>
      </c>
      <c r="C264" t="s">
        <v>295</v>
      </c>
      <c r="D264" t="s">
        <v>20</v>
      </c>
      <c r="E264">
        <v>220736</v>
      </c>
      <c r="F264" t="s">
        <v>46</v>
      </c>
      <c r="G264" t="s">
        <v>22</v>
      </c>
      <c r="H264" t="s">
        <v>22</v>
      </c>
      <c r="I264" t="s">
        <v>22</v>
      </c>
      <c r="J264" t="s">
        <v>22</v>
      </c>
      <c r="K264" t="s">
        <v>22</v>
      </c>
      <c r="L264" t="s">
        <v>22</v>
      </c>
      <c r="M264" t="s">
        <v>22</v>
      </c>
      <c r="N264" t="s">
        <v>22</v>
      </c>
      <c r="O264" t="s">
        <v>22</v>
      </c>
      <c r="P264">
        <v>1</v>
      </c>
      <c r="Q264" t="s">
        <v>36</v>
      </c>
    </row>
    <row r="265" spans="1:17">
      <c r="A265" t="s">
        <v>315</v>
      </c>
      <c r="B265" t="s">
        <v>18</v>
      </c>
      <c r="C265" t="s">
        <v>19</v>
      </c>
      <c r="D265" t="s">
        <v>20</v>
      </c>
      <c r="E265">
        <v>220715</v>
      </c>
      <c r="F265" t="s">
        <v>46</v>
      </c>
      <c r="G265" t="s">
        <v>22</v>
      </c>
      <c r="H265" t="s">
        <v>22</v>
      </c>
      <c r="I265" t="s">
        <v>22</v>
      </c>
      <c r="J265" t="s">
        <v>22</v>
      </c>
      <c r="K265" t="s">
        <v>22</v>
      </c>
      <c r="L265" t="s">
        <v>22</v>
      </c>
      <c r="M265" t="s">
        <v>22</v>
      </c>
      <c r="N265" t="s">
        <v>22</v>
      </c>
      <c r="O265" t="s">
        <v>22</v>
      </c>
      <c r="P265">
        <v>4</v>
      </c>
      <c r="Q265" t="s">
        <v>29</v>
      </c>
    </row>
    <row r="266" spans="1:17">
      <c r="A266" t="s">
        <v>322</v>
      </c>
      <c r="B266" t="s">
        <v>309</v>
      </c>
      <c r="C266" t="s">
        <v>310</v>
      </c>
      <c r="D266" t="s">
        <v>20</v>
      </c>
      <c r="E266">
        <v>220718</v>
      </c>
      <c r="F266" t="s">
        <v>46</v>
      </c>
      <c r="G266" t="s">
        <v>22</v>
      </c>
      <c r="H266" t="s">
        <v>22</v>
      </c>
      <c r="I266" t="s">
        <v>22</v>
      </c>
      <c r="J266" t="s">
        <v>22</v>
      </c>
      <c r="K266" t="s">
        <v>22</v>
      </c>
      <c r="L266" t="s">
        <v>22</v>
      </c>
      <c r="M266" t="s">
        <v>22</v>
      </c>
      <c r="N266" t="s">
        <v>22</v>
      </c>
      <c r="O266" t="s">
        <v>22</v>
      </c>
      <c r="P266">
        <v>4</v>
      </c>
      <c r="Q266" t="s">
        <v>78</v>
      </c>
    </row>
    <row r="267" spans="1:17">
      <c r="A267" t="s">
        <v>344</v>
      </c>
      <c r="B267" t="s">
        <v>340</v>
      </c>
      <c r="C267" t="s">
        <v>341</v>
      </c>
      <c r="D267" t="s">
        <v>20</v>
      </c>
      <c r="E267">
        <v>220809</v>
      </c>
      <c r="F267" t="s">
        <v>46</v>
      </c>
      <c r="G267" t="s">
        <v>24</v>
      </c>
      <c r="H267" t="s">
        <v>22</v>
      </c>
      <c r="I267" t="s">
        <v>22</v>
      </c>
      <c r="J267" t="s">
        <v>23</v>
      </c>
      <c r="K267" t="s">
        <v>22</v>
      </c>
      <c r="L267" t="s">
        <v>23</v>
      </c>
      <c r="M267" t="s">
        <v>22</v>
      </c>
      <c r="N267" t="s">
        <v>23</v>
      </c>
      <c r="O267" t="s">
        <v>22</v>
      </c>
      <c r="P267">
        <v>4</v>
      </c>
      <c r="Q267" t="s">
        <v>29</v>
      </c>
    </row>
    <row r="268" spans="1:17">
      <c r="A268" t="s">
        <v>359</v>
      </c>
      <c r="B268" t="s">
        <v>355</v>
      </c>
      <c r="C268" t="s">
        <v>358</v>
      </c>
      <c r="D268" t="s">
        <v>20</v>
      </c>
      <c r="E268">
        <v>220778</v>
      </c>
      <c r="F268" t="s">
        <v>46</v>
      </c>
      <c r="G268" t="s">
        <v>22</v>
      </c>
      <c r="H268" t="s">
        <v>22</v>
      </c>
      <c r="I268" t="s">
        <v>22</v>
      </c>
      <c r="J268" t="s">
        <v>22</v>
      </c>
      <c r="K268" t="s">
        <v>22</v>
      </c>
      <c r="L268" t="s">
        <v>22</v>
      </c>
      <c r="M268" t="s">
        <v>22</v>
      </c>
      <c r="N268" t="s">
        <v>22</v>
      </c>
      <c r="O268" t="s">
        <v>22</v>
      </c>
      <c r="P268">
        <v>4</v>
      </c>
      <c r="Q268" t="s">
        <v>29</v>
      </c>
    </row>
    <row r="269" spans="1:17">
      <c r="A269" t="s">
        <v>368</v>
      </c>
      <c r="B269" t="s">
        <v>355</v>
      </c>
      <c r="C269" t="s">
        <v>358</v>
      </c>
      <c r="D269" t="s">
        <v>20</v>
      </c>
      <c r="E269">
        <v>220778</v>
      </c>
      <c r="F269" t="s">
        <v>46</v>
      </c>
      <c r="G269" t="s">
        <v>22</v>
      </c>
      <c r="H269" t="s">
        <v>22</v>
      </c>
      <c r="I269" t="s">
        <v>22</v>
      </c>
      <c r="J269" t="s">
        <v>22</v>
      </c>
      <c r="K269" t="s">
        <v>22</v>
      </c>
      <c r="L269" t="s">
        <v>22</v>
      </c>
      <c r="M269" t="s">
        <v>22</v>
      </c>
      <c r="N269" t="s">
        <v>22</v>
      </c>
      <c r="O269" t="s">
        <v>22</v>
      </c>
      <c r="P269">
        <v>4</v>
      </c>
      <c r="Q269" t="s">
        <v>29</v>
      </c>
    </row>
    <row r="270" spans="1:17">
      <c r="A270" t="s">
        <v>377</v>
      </c>
      <c r="B270" t="s">
        <v>373</v>
      </c>
      <c r="C270" t="s">
        <v>374</v>
      </c>
      <c r="D270" t="s">
        <v>20</v>
      </c>
      <c r="E270">
        <v>220700</v>
      </c>
      <c r="F270" t="s">
        <v>46</v>
      </c>
      <c r="G270" t="s">
        <v>22</v>
      </c>
      <c r="H270" t="s">
        <v>22</v>
      </c>
      <c r="I270" t="s">
        <v>22</v>
      </c>
      <c r="J270" t="s">
        <v>22</v>
      </c>
      <c r="K270" t="s">
        <v>22</v>
      </c>
      <c r="L270" t="s">
        <v>22</v>
      </c>
      <c r="M270" t="s">
        <v>47</v>
      </c>
      <c r="N270" t="s">
        <v>22</v>
      </c>
      <c r="O270" t="s">
        <v>47</v>
      </c>
      <c r="P270">
        <v>5</v>
      </c>
      <c r="Q270" t="s">
        <v>29</v>
      </c>
    </row>
    <row r="271" spans="1:17">
      <c r="A271" t="s">
        <v>388</v>
      </c>
      <c r="B271" t="s">
        <v>387</v>
      </c>
      <c r="C271" t="s">
        <v>385</v>
      </c>
      <c r="D271" t="s">
        <v>20</v>
      </c>
      <c r="E271">
        <v>220801</v>
      </c>
      <c r="F271" t="s">
        <v>46</v>
      </c>
      <c r="G271" t="s">
        <v>22</v>
      </c>
      <c r="H271" t="s">
        <v>22</v>
      </c>
      <c r="I271" t="s">
        <v>22</v>
      </c>
      <c r="J271" t="s">
        <v>22</v>
      </c>
      <c r="K271" t="s">
        <v>22</v>
      </c>
      <c r="L271" t="s">
        <v>22</v>
      </c>
      <c r="M271" t="s">
        <v>22</v>
      </c>
      <c r="N271" t="s">
        <v>22</v>
      </c>
      <c r="O271" t="s">
        <v>22</v>
      </c>
      <c r="P271">
        <v>5</v>
      </c>
      <c r="Q271" t="s">
        <v>36</v>
      </c>
    </row>
    <row r="272" spans="1:17">
      <c r="A272" t="s">
        <v>409</v>
      </c>
      <c r="B272" t="s">
        <v>395</v>
      </c>
      <c r="C272" t="s">
        <v>396</v>
      </c>
      <c r="D272" t="s">
        <v>20</v>
      </c>
      <c r="E272">
        <v>220706</v>
      </c>
      <c r="F272" t="s">
        <v>46</v>
      </c>
      <c r="G272" t="s">
        <v>22</v>
      </c>
      <c r="H272" t="s">
        <v>24</v>
      </c>
      <c r="I272" t="s">
        <v>22</v>
      </c>
      <c r="J272" t="s">
        <v>23</v>
      </c>
      <c r="K272" t="s">
        <v>22</v>
      </c>
      <c r="L272" t="s">
        <v>24</v>
      </c>
      <c r="M272" t="s">
        <v>22</v>
      </c>
      <c r="N272" t="s">
        <v>22</v>
      </c>
      <c r="O272" t="s">
        <v>22</v>
      </c>
      <c r="P272">
        <v>3</v>
      </c>
      <c r="Q272" t="s">
        <v>78</v>
      </c>
    </row>
    <row r="273" spans="1:17">
      <c r="A273" t="s">
        <v>418</v>
      </c>
      <c r="B273" t="s">
        <v>419</v>
      </c>
      <c r="C273" t="s">
        <v>420</v>
      </c>
      <c r="D273" t="s">
        <v>20</v>
      </c>
      <c r="F273" t="s">
        <v>46</v>
      </c>
      <c r="G273" t="s">
        <v>22</v>
      </c>
      <c r="H273" t="s">
        <v>22</v>
      </c>
      <c r="I273" t="s">
        <v>22</v>
      </c>
      <c r="J273" t="s">
        <v>22</v>
      </c>
      <c r="K273" t="s">
        <v>22</v>
      </c>
      <c r="L273" t="s">
        <v>22</v>
      </c>
      <c r="M273" t="s">
        <v>22</v>
      </c>
      <c r="N273" t="s">
        <v>22</v>
      </c>
      <c r="O273" t="s">
        <v>22</v>
      </c>
      <c r="P273">
        <v>3</v>
      </c>
      <c r="Q273" t="s">
        <v>78</v>
      </c>
    </row>
    <row r="274" spans="1:17">
      <c r="F274" s="4" t="s">
        <v>24</v>
      </c>
      <c r="G274" s="5">
        <f>COUNTIF(G251:G273,"Strongly Agree")</f>
        <v>1</v>
      </c>
      <c r="H274" s="5">
        <f t="shared" ref="H274:O274" si="75">COUNTIF(H251:H273,"Strongly Agree")</f>
        <v>3</v>
      </c>
      <c r="I274" s="5">
        <f t="shared" si="75"/>
        <v>3</v>
      </c>
      <c r="J274" s="5">
        <f t="shared" si="75"/>
        <v>3</v>
      </c>
      <c r="K274" s="5">
        <f t="shared" si="75"/>
        <v>2</v>
      </c>
      <c r="L274" s="5">
        <f t="shared" si="75"/>
        <v>4</v>
      </c>
      <c r="M274" s="5">
        <f t="shared" si="75"/>
        <v>2</v>
      </c>
      <c r="N274" s="5">
        <f t="shared" si="75"/>
        <v>1</v>
      </c>
      <c r="O274" s="5">
        <f t="shared" si="75"/>
        <v>2</v>
      </c>
      <c r="P274" s="6">
        <f>COUNTIF(P251:P273,"5")</f>
        <v>4</v>
      </c>
      <c r="Q274" s="6">
        <f>COUNTIF(Q251:Q273,"Highly Satisfied")</f>
        <v>7</v>
      </c>
    </row>
    <row r="275" spans="1:17">
      <c r="F275" s="4" t="s">
        <v>22</v>
      </c>
      <c r="G275" s="5">
        <f>COUNTIF(G251:G273,"Agree")</f>
        <v>20</v>
      </c>
      <c r="H275" s="5">
        <f t="shared" ref="H275:O275" si="76">COUNTIF(H251:H273,"Agree")</f>
        <v>20</v>
      </c>
      <c r="I275" s="5">
        <f t="shared" si="76"/>
        <v>20</v>
      </c>
      <c r="J275" s="5">
        <f t="shared" si="76"/>
        <v>17</v>
      </c>
      <c r="K275" s="5">
        <f t="shared" si="76"/>
        <v>20</v>
      </c>
      <c r="L275" s="5">
        <f t="shared" si="76"/>
        <v>17</v>
      </c>
      <c r="M275" s="5">
        <f t="shared" si="76"/>
        <v>19</v>
      </c>
      <c r="N275" s="5">
        <f t="shared" si="76"/>
        <v>21</v>
      </c>
      <c r="O275" s="5">
        <f t="shared" si="76"/>
        <v>16</v>
      </c>
      <c r="P275" s="6">
        <f>COUNTIF(P251:P273,"4")</f>
        <v>12</v>
      </c>
      <c r="Q275" s="6">
        <f>COUNTIF(Q251:Q273,"Satisfied")</f>
        <v>9</v>
      </c>
    </row>
    <row r="276" spans="1:17">
      <c r="F276" s="4" t="s">
        <v>23</v>
      </c>
      <c r="G276" s="5">
        <f>COUNTIF(G251:G273,"Not Agree &amp; Not Disagree")</f>
        <v>1</v>
      </c>
      <c r="H276" s="5">
        <f t="shared" ref="H276:O276" si="77">COUNTIF(H251:H273,"Not Agree &amp; Not Disagree")</f>
        <v>0</v>
      </c>
      <c r="I276" s="5">
        <f t="shared" si="77"/>
        <v>0</v>
      </c>
      <c r="J276" s="5">
        <f t="shared" si="77"/>
        <v>2</v>
      </c>
      <c r="K276" s="5">
        <f t="shared" si="77"/>
        <v>0</v>
      </c>
      <c r="L276" s="5">
        <f t="shared" si="77"/>
        <v>1</v>
      </c>
      <c r="M276" s="5">
        <f t="shared" si="77"/>
        <v>0</v>
      </c>
      <c r="N276" s="5">
        <f t="shared" si="77"/>
        <v>1</v>
      </c>
      <c r="O276" s="5">
        <f t="shared" si="77"/>
        <v>2</v>
      </c>
      <c r="P276" s="6">
        <f>COUNTIF(P251:P273,3)</f>
        <v>3</v>
      </c>
      <c r="Q276" s="6">
        <f>COUNTIF(Q251:Q273,"Avarage")</f>
        <v>6</v>
      </c>
    </row>
    <row r="277" spans="1:17">
      <c r="F277" s="4" t="s">
        <v>47</v>
      </c>
      <c r="G277" s="5">
        <f>COUNTIF(G251:G273,"Disagree")</f>
        <v>0</v>
      </c>
      <c r="H277" s="5">
        <f t="shared" ref="H277:O277" si="78">COUNTIF(H251:H273,"Disagree")</f>
        <v>0</v>
      </c>
      <c r="I277" s="5">
        <f t="shared" si="78"/>
        <v>0</v>
      </c>
      <c r="J277" s="5">
        <f t="shared" si="78"/>
        <v>1</v>
      </c>
      <c r="K277" s="5">
        <f t="shared" si="78"/>
        <v>1</v>
      </c>
      <c r="L277" s="5">
        <f t="shared" si="78"/>
        <v>1</v>
      </c>
      <c r="M277" s="5">
        <f t="shared" si="78"/>
        <v>2</v>
      </c>
      <c r="N277" s="5">
        <f t="shared" si="78"/>
        <v>0</v>
      </c>
      <c r="O277" s="5">
        <f t="shared" si="78"/>
        <v>2</v>
      </c>
      <c r="P277" s="6">
        <f>COUNTIF(P251:P273,2)</f>
        <v>1</v>
      </c>
      <c r="Q277" s="6">
        <f>COUNTIF(Q251:Q273,"Dissatisfied")</f>
        <v>1</v>
      </c>
    </row>
    <row r="278" spans="1:17">
      <c r="F278" s="4" t="s">
        <v>93</v>
      </c>
      <c r="G278" s="5">
        <f>COUNTIF(G251:G273,"Strongly Disagree")</f>
        <v>1</v>
      </c>
      <c r="H278" s="5">
        <f t="shared" ref="H278:N278" si="79">COUNTIF(H251:H273,"Strongly Disagree")</f>
        <v>0</v>
      </c>
      <c r="I278" s="5">
        <f t="shared" si="79"/>
        <v>0</v>
      </c>
      <c r="J278" s="5">
        <f t="shared" si="79"/>
        <v>0</v>
      </c>
      <c r="K278" s="5">
        <f t="shared" si="79"/>
        <v>0</v>
      </c>
      <c r="L278" s="5">
        <f t="shared" si="79"/>
        <v>0</v>
      </c>
      <c r="M278" s="5">
        <f t="shared" si="79"/>
        <v>0</v>
      </c>
      <c r="N278" s="5">
        <f t="shared" si="79"/>
        <v>0</v>
      </c>
      <c r="O278" s="5">
        <f>COUNTIF(O251:O273,"Strongly Disagree")</f>
        <v>1</v>
      </c>
      <c r="P278" s="6">
        <f>COUNTIF(P251:P273,1)</f>
        <v>3</v>
      </c>
      <c r="Q278" s="6">
        <f>COUNTIF(Q251:Q273,"Highly Dissatisfied")</f>
        <v>0</v>
      </c>
    </row>
    <row r="282" spans="1:17">
      <c r="A282" t="s">
        <v>51</v>
      </c>
      <c r="B282" t="s">
        <v>43</v>
      </c>
      <c r="C282" t="s">
        <v>44</v>
      </c>
      <c r="D282" t="s">
        <v>45</v>
      </c>
      <c r="E282">
        <v>449</v>
      </c>
      <c r="F282" t="s">
        <v>52</v>
      </c>
      <c r="G282" t="s">
        <v>22</v>
      </c>
      <c r="H282" t="s">
        <v>22</v>
      </c>
      <c r="I282" t="s">
        <v>22</v>
      </c>
      <c r="J282" t="s">
        <v>22</v>
      </c>
      <c r="K282" t="s">
        <v>22</v>
      </c>
      <c r="L282" t="s">
        <v>22</v>
      </c>
      <c r="M282" t="s">
        <v>22</v>
      </c>
      <c r="N282" t="s">
        <v>22</v>
      </c>
      <c r="O282" t="s">
        <v>22</v>
      </c>
      <c r="P282">
        <v>5</v>
      </c>
      <c r="Q282" t="s">
        <v>29</v>
      </c>
    </row>
    <row r="283" spans="1:17">
      <c r="A283" t="s">
        <v>346</v>
      </c>
      <c r="B283" t="s">
        <v>347</v>
      </c>
      <c r="C283" t="s">
        <v>348</v>
      </c>
      <c r="D283" t="s">
        <v>45</v>
      </c>
      <c r="E283">
        <v>220401</v>
      </c>
      <c r="F283" t="s">
        <v>52</v>
      </c>
      <c r="G283" t="s">
        <v>22</v>
      </c>
      <c r="H283" t="s">
        <v>22</v>
      </c>
      <c r="I283" t="s">
        <v>22</v>
      </c>
      <c r="J283" t="s">
        <v>22</v>
      </c>
      <c r="K283" t="s">
        <v>22</v>
      </c>
      <c r="L283" t="s">
        <v>22</v>
      </c>
      <c r="M283" t="s">
        <v>22</v>
      </c>
      <c r="N283" t="s">
        <v>22</v>
      </c>
      <c r="O283" t="s">
        <v>22</v>
      </c>
      <c r="P283">
        <v>4</v>
      </c>
      <c r="Q283" t="s">
        <v>29</v>
      </c>
    </row>
    <row r="284" spans="1:17">
      <c r="F284" s="4" t="s">
        <v>24</v>
      </c>
      <c r="G284" s="5">
        <f>COUNTIF(G282:G283,"Strongly Agree")</f>
        <v>0</v>
      </c>
      <c r="H284" s="5">
        <f t="shared" ref="H284:O284" si="80">COUNTIF(H282:H283,"Strongly Agree")</f>
        <v>0</v>
      </c>
      <c r="I284" s="5">
        <f t="shared" si="80"/>
        <v>0</v>
      </c>
      <c r="J284" s="5">
        <f t="shared" si="80"/>
        <v>0</v>
      </c>
      <c r="K284" s="5">
        <f t="shared" si="80"/>
        <v>0</v>
      </c>
      <c r="L284" s="5">
        <f t="shared" si="80"/>
        <v>0</v>
      </c>
      <c r="M284" s="5">
        <f t="shared" si="80"/>
        <v>0</v>
      </c>
      <c r="N284" s="5">
        <f t="shared" si="80"/>
        <v>0</v>
      </c>
      <c r="O284" s="5">
        <f t="shared" si="80"/>
        <v>0</v>
      </c>
      <c r="P284" s="6">
        <f>COUNTIF(P282:P283,"5")</f>
        <v>1</v>
      </c>
      <c r="Q284" s="6">
        <f>COUNTIF(Q282:Q283,"Highly Satisfied")</f>
        <v>0</v>
      </c>
    </row>
    <row r="285" spans="1:17">
      <c r="F285" s="4" t="s">
        <v>22</v>
      </c>
      <c r="G285" s="5">
        <f>COUNTIF(G282:G283,"Agree")</f>
        <v>2</v>
      </c>
      <c r="H285" s="5">
        <f t="shared" ref="H285:O285" si="81">COUNTIF(H282:H283,"Agree")</f>
        <v>2</v>
      </c>
      <c r="I285" s="5">
        <f t="shared" si="81"/>
        <v>2</v>
      </c>
      <c r="J285" s="5">
        <f t="shared" si="81"/>
        <v>2</v>
      </c>
      <c r="K285" s="5">
        <f t="shared" si="81"/>
        <v>2</v>
      </c>
      <c r="L285" s="5">
        <f t="shared" si="81"/>
        <v>2</v>
      </c>
      <c r="M285" s="5">
        <f t="shared" si="81"/>
        <v>2</v>
      </c>
      <c r="N285" s="5">
        <f t="shared" si="81"/>
        <v>2</v>
      </c>
      <c r="O285" s="5">
        <f t="shared" si="81"/>
        <v>2</v>
      </c>
      <c r="P285" s="6">
        <f>COUNTIF(P282:P283,"4")</f>
        <v>1</v>
      </c>
      <c r="Q285" s="6">
        <f>COUNTIF(Q282:Q283,"Satisfied")</f>
        <v>2</v>
      </c>
    </row>
    <row r="286" spans="1:17">
      <c r="F286" s="4" t="s">
        <v>23</v>
      </c>
      <c r="G286" s="5">
        <f>COUNTIF(G282:G283,"Not Agree &amp; Not Disagree")</f>
        <v>0</v>
      </c>
      <c r="H286" s="5">
        <f t="shared" ref="H286:O286" si="82">COUNTIF(H282:H283,"Not Agree &amp; Not Disagree")</f>
        <v>0</v>
      </c>
      <c r="I286" s="5">
        <f t="shared" si="82"/>
        <v>0</v>
      </c>
      <c r="J286" s="5">
        <f t="shared" si="82"/>
        <v>0</v>
      </c>
      <c r="K286" s="5">
        <f t="shared" si="82"/>
        <v>0</v>
      </c>
      <c r="L286" s="5">
        <f t="shared" si="82"/>
        <v>0</v>
      </c>
      <c r="M286" s="5">
        <f t="shared" si="82"/>
        <v>0</v>
      </c>
      <c r="N286" s="5">
        <f t="shared" si="82"/>
        <v>0</v>
      </c>
      <c r="O286" s="5">
        <f t="shared" si="82"/>
        <v>0</v>
      </c>
      <c r="P286" s="6">
        <f>COUNTIF(P282:P283,3)</f>
        <v>0</v>
      </c>
      <c r="Q286" s="6">
        <f>COUNTIF(Q282:Q283,"Avarage")</f>
        <v>0</v>
      </c>
    </row>
    <row r="287" spans="1:17">
      <c r="F287" s="4" t="s">
        <v>47</v>
      </c>
      <c r="G287" s="5">
        <f>COUNTIF(G282:G283,"Disagree")</f>
        <v>0</v>
      </c>
      <c r="H287" s="5">
        <f t="shared" ref="H287:O287" si="83">COUNTIF(H282:H283,"Disagree")</f>
        <v>0</v>
      </c>
      <c r="I287" s="5">
        <f t="shared" si="83"/>
        <v>0</v>
      </c>
      <c r="J287" s="5">
        <f t="shared" si="83"/>
        <v>0</v>
      </c>
      <c r="K287" s="5">
        <f t="shared" si="83"/>
        <v>0</v>
      </c>
      <c r="L287" s="5">
        <f t="shared" si="83"/>
        <v>0</v>
      </c>
      <c r="M287" s="5">
        <f t="shared" si="83"/>
        <v>0</v>
      </c>
      <c r="N287" s="5">
        <f t="shared" si="83"/>
        <v>0</v>
      </c>
      <c r="O287" s="5">
        <f t="shared" si="83"/>
        <v>0</v>
      </c>
      <c r="P287" s="6">
        <f>COUNTIF(P282:P283,2)</f>
        <v>0</v>
      </c>
      <c r="Q287" s="6">
        <f>COUNTIF(Q282:Q283,"Dissatisfied")</f>
        <v>0</v>
      </c>
    </row>
    <row r="288" spans="1:17">
      <c r="F288" s="4" t="s">
        <v>93</v>
      </c>
      <c r="G288" s="5">
        <f>COUNTIF(G282:G283,"Strongly Disagree")</f>
        <v>0</v>
      </c>
      <c r="H288" s="5">
        <f t="shared" ref="H288:O288" si="84">COUNTIF(H282:H283,"Strongly Disagree")</f>
        <v>0</v>
      </c>
      <c r="I288" s="5">
        <f t="shared" si="84"/>
        <v>0</v>
      </c>
      <c r="J288" s="5">
        <f t="shared" si="84"/>
        <v>0</v>
      </c>
      <c r="K288" s="5">
        <f t="shared" si="84"/>
        <v>0</v>
      </c>
      <c r="L288" s="5">
        <f t="shared" si="84"/>
        <v>0</v>
      </c>
      <c r="M288" s="5">
        <f t="shared" si="84"/>
        <v>0</v>
      </c>
      <c r="N288" s="5">
        <f t="shared" si="84"/>
        <v>0</v>
      </c>
      <c r="O288" s="5">
        <f t="shared" si="84"/>
        <v>0</v>
      </c>
      <c r="P288" s="6">
        <f>COUNTIF(P282:P283,1)</f>
        <v>0</v>
      </c>
      <c r="Q288" s="6">
        <f>COUNTIF(Q282:Q283,"Highly Dissatisfied")</f>
        <v>0</v>
      </c>
    </row>
    <row r="293" spans="1:17">
      <c r="A293" t="s">
        <v>167</v>
      </c>
      <c r="B293" t="s">
        <v>161</v>
      </c>
      <c r="C293" t="s">
        <v>164</v>
      </c>
      <c r="D293" t="s">
        <v>40</v>
      </c>
      <c r="E293">
        <v>220585</v>
      </c>
      <c r="F293" t="s">
        <v>52</v>
      </c>
      <c r="G293" t="s">
        <v>93</v>
      </c>
      <c r="H293" t="s">
        <v>47</v>
      </c>
      <c r="I293" t="s">
        <v>22</v>
      </c>
      <c r="J293" t="s">
        <v>93</v>
      </c>
      <c r="K293" t="s">
        <v>24</v>
      </c>
      <c r="L293" t="s">
        <v>47</v>
      </c>
      <c r="M293" t="s">
        <v>24</v>
      </c>
      <c r="N293" t="s">
        <v>93</v>
      </c>
      <c r="O293" t="s">
        <v>22</v>
      </c>
      <c r="P293">
        <v>4</v>
      </c>
      <c r="Q293" t="s">
        <v>138</v>
      </c>
    </row>
    <row r="294" spans="1:17">
      <c r="A294" t="s">
        <v>172</v>
      </c>
      <c r="B294" t="s">
        <v>170</v>
      </c>
      <c r="C294" t="s">
        <v>171</v>
      </c>
      <c r="D294" t="s">
        <v>40</v>
      </c>
      <c r="F294" t="s">
        <v>52</v>
      </c>
      <c r="G294" t="s">
        <v>93</v>
      </c>
      <c r="H294" t="s">
        <v>93</v>
      </c>
      <c r="I294" t="s">
        <v>93</v>
      </c>
      <c r="J294" t="s">
        <v>93</v>
      </c>
      <c r="K294" t="s">
        <v>93</v>
      </c>
      <c r="L294" t="s">
        <v>93</v>
      </c>
      <c r="M294" t="s">
        <v>93</v>
      </c>
      <c r="N294" t="s">
        <v>93</v>
      </c>
      <c r="O294" t="s">
        <v>93</v>
      </c>
      <c r="P294">
        <v>1</v>
      </c>
      <c r="Q294" t="s">
        <v>25</v>
      </c>
    </row>
    <row r="295" spans="1:17">
      <c r="A295" t="s">
        <v>291</v>
      </c>
      <c r="B295" t="s">
        <v>281</v>
      </c>
      <c r="C295" t="s">
        <v>289</v>
      </c>
      <c r="D295" t="s">
        <v>40</v>
      </c>
      <c r="E295">
        <v>220589</v>
      </c>
      <c r="F295" t="s">
        <v>52</v>
      </c>
      <c r="G295" t="s">
        <v>22</v>
      </c>
      <c r="H295" t="s">
        <v>22</v>
      </c>
      <c r="I295" t="s">
        <v>22</v>
      </c>
      <c r="J295" t="s">
        <v>22</v>
      </c>
      <c r="K295" t="s">
        <v>22</v>
      </c>
      <c r="L295" t="s">
        <v>22</v>
      </c>
      <c r="M295" t="s">
        <v>22</v>
      </c>
      <c r="N295" t="s">
        <v>22</v>
      </c>
      <c r="O295" t="s">
        <v>22</v>
      </c>
      <c r="P295">
        <v>4</v>
      </c>
      <c r="Q295" t="s">
        <v>78</v>
      </c>
    </row>
    <row r="296" spans="1:17">
      <c r="A296" t="s">
        <v>302</v>
      </c>
      <c r="B296" t="s">
        <v>297</v>
      </c>
      <c r="C296" t="s">
        <v>300</v>
      </c>
      <c r="D296" t="s">
        <v>40</v>
      </c>
      <c r="E296">
        <v>220577</v>
      </c>
      <c r="F296" t="s">
        <v>52</v>
      </c>
      <c r="G296" t="s">
        <v>22</v>
      </c>
      <c r="H296" t="s">
        <v>22</v>
      </c>
      <c r="I296" t="s">
        <v>22</v>
      </c>
      <c r="J296" t="s">
        <v>22</v>
      </c>
      <c r="K296" t="s">
        <v>22</v>
      </c>
      <c r="L296" t="s">
        <v>22</v>
      </c>
      <c r="M296" t="s">
        <v>22</v>
      </c>
      <c r="N296" t="s">
        <v>22</v>
      </c>
      <c r="O296" t="s">
        <v>47</v>
      </c>
      <c r="P296">
        <v>5</v>
      </c>
      <c r="Q296" t="s">
        <v>29</v>
      </c>
    </row>
    <row r="297" spans="1:17">
      <c r="A297" t="s">
        <v>405</v>
      </c>
      <c r="B297" t="s">
        <v>399</v>
      </c>
      <c r="C297" t="s">
        <v>400</v>
      </c>
      <c r="D297" t="s">
        <v>40</v>
      </c>
      <c r="F297" t="s">
        <v>52</v>
      </c>
      <c r="G297" t="s">
        <v>22</v>
      </c>
      <c r="H297" t="s">
        <v>22</v>
      </c>
      <c r="I297" t="s">
        <v>22</v>
      </c>
      <c r="J297" t="s">
        <v>22</v>
      </c>
      <c r="K297" t="s">
        <v>22</v>
      </c>
      <c r="L297" t="s">
        <v>22</v>
      </c>
      <c r="M297" t="s">
        <v>22</v>
      </c>
      <c r="N297" t="s">
        <v>22</v>
      </c>
      <c r="O297" t="s">
        <v>22</v>
      </c>
      <c r="P297">
        <v>3</v>
      </c>
      <c r="Q297" t="s">
        <v>78</v>
      </c>
    </row>
    <row r="298" spans="1:17">
      <c r="A298" t="s">
        <v>421</v>
      </c>
      <c r="B298" t="s">
        <v>422</v>
      </c>
      <c r="C298" t="s">
        <v>423</v>
      </c>
      <c r="D298" t="s">
        <v>40</v>
      </c>
      <c r="E298">
        <v>220628</v>
      </c>
      <c r="F298" t="s">
        <v>52</v>
      </c>
      <c r="G298" t="s">
        <v>22</v>
      </c>
      <c r="H298" t="s">
        <v>22</v>
      </c>
      <c r="I298" t="s">
        <v>22</v>
      </c>
      <c r="J298" t="s">
        <v>22</v>
      </c>
      <c r="K298" t="s">
        <v>22</v>
      </c>
      <c r="L298" t="s">
        <v>22</v>
      </c>
      <c r="M298" t="s">
        <v>22</v>
      </c>
      <c r="N298" t="s">
        <v>22</v>
      </c>
      <c r="O298" t="s">
        <v>47</v>
      </c>
      <c r="P298">
        <v>3</v>
      </c>
      <c r="Q298" t="s">
        <v>78</v>
      </c>
    </row>
    <row r="299" spans="1:17">
      <c r="A299" t="s">
        <v>424</v>
      </c>
      <c r="B299" t="s">
        <v>422</v>
      </c>
      <c r="C299" t="s">
        <v>423</v>
      </c>
      <c r="D299" t="s">
        <v>40</v>
      </c>
      <c r="E299">
        <v>220628</v>
      </c>
      <c r="F299" t="s">
        <v>52</v>
      </c>
      <c r="G299" t="s">
        <v>22</v>
      </c>
      <c r="H299" t="s">
        <v>22</v>
      </c>
      <c r="I299" t="s">
        <v>22</v>
      </c>
      <c r="J299" t="s">
        <v>22</v>
      </c>
      <c r="K299" t="s">
        <v>22</v>
      </c>
      <c r="L299" t="s">
        <v>22</v>
      </c>
      <c r="M299" t="s">
        <v>22</v>
      </c>
      <c r="N299" t="s">
        <v>22</v>
      </c>
      <c r="O299" t="s">
        <v>47</v>
      </c>
      <c r="P299">
        <v>3</v>
      </c>
      <c r="Q299" t="s">
        <v>78</v>
      </c>
    </row>
    <row r="300" spans="1:17">
      <c r="F300" s="4" t="s">
        <v>24</v>
      </c>
      <c r="G300" s="5">
        <f>COUNTIF(G293:G299,"Strongly Agree")</f>
        <v>0</v>
      </c>
      <c r="H300" s="5">
        <f t="shared" ref="H300:O300" si="85">COUNTIF(H293:H299,"Strongly Agree")</f>
        <v>0</v>
      </c>
      <c r="I300" s="5">
        <f t="shared" si="85"/>
        <v>0</v>
      </c>
      <c r="J300" s="5">
        <f t="shared" si="85"/>
        <v>0</v>
      </c>
      <c r="K300" s="5">
        <f t="shared" si="85"/>
        <v>1</v>
      </c>
      <c r="L300" s="5">
        <f t="shared" si="85"/>
        <v>0</v>
      </c>
      <c r="M300" s="5">
        <f t="shared" si="85"/>
        <v>1</v>
      </c>
      <c r="N300" s="5">
        <f t="shared" si="85"/>
        <v>0</v>
      </c>
      <c r="O300" s="5">
        <f t="shared" si="85"/>
        <v>0</v>
      </c>
      <c r="P300" s="6">
        <f>COUNTIF(P293:P299,"5")</f>
        <v>1</v>
      </c>
      <c r="Q300" s="6">
        <f>COUNTIF(Q293:Q299,"Highly Satisfied")</f>
        <v>0</v>
      </c>
    </row>
    <row r="301" spans="1:17">
      <c r="F301" s="4" t="s">
        <v>22</v>
      </c>
      <c r="G301" s="5">
        <f>COUNTIF(G293:G299,"Agree")</f>
        <v>5</v>
      </c>
      <c r="H301" s="5">
        <f t="shared" ref="H301:O301" si="86">COUNTIF(H293:H299,"Agree")</f>
        <v>5</v>
      </c>
      <c r="I301" s="5">
        <f t="shared" si="86"/>
        <v>6</v>
      </c>
      <c r="J301" s="5">
        <f t="shared" si="86"/>
        <v>5</v>
      </c>
      <c r="K301" s="5">
        <f t="shared" si="86"/>
        <v>5</v>
      </c>
      <c r="L301" s="5">
        <f t="shared" si="86"/>
        <v>5</v>
      </c>
      <c r="M301" s="5">
        <f t="shared" si="86"/>
        <v>5</v>
      </c>
      <c r="N301" s="5">
        <f t="shared" si="86"/>
        <v>5</v>
      </c>
      <c r="O301" s="5">
        <f t="shared" si="86"/>
        <v>3</v>
      </c>
      <c r="P301" s="6">
        <f>COUNTIF(P293:P299,"4")</f>
        <v>2</v>
      </c>
      <c r="Q301" s="6">
        <f>COUNTIF(Q293:Q299,"Satisfied")</f>
        <v>1</v>
      </c>
    </row>
    <row r="302" spans="1:17">
      <c r="F302" s="4" t="s">
        <v>23</v>
      </c>
      <c r="G302" s="5">
        <f>COUNTIF(G293:G299,"Not Agree &amp; Not Disagree")</f>
        <v>0</v>
      </c>
      <c r="H302" s="5">
        <f t="shared" ref="H302:O302" si="87">COUNTIF(H293:H299,"Not Agree &amp; Not Disagree")</f>
        <v>0</v>
      </c>
      <c r="I302" s="5">
        <f t="shared" si="87"/>
        <v>0</v>
      </c>
      <c r="J302" s="5">
        <f t="shared" si="87"/>
        <v>0</v>
      </c>
      <c r="K302" s="5">
        <f t="shared" si="87"/>
        <v>0</v>
      </c>
      <c r="L302" s="5">
        <f t="shared" si="87"/>
        <v>0</v>
      </c>
      <c r="M302" s="5">
        <f t="shared" si="87"/>
        <v>0</v>
      </c>
      <c r="N302" s="5">
        <f t="shared" si="87"/>
        <v>0</v>
      </c>
      <c r="O302" s="5">
        <f t="shared" si="87"/>
        <v>0</v>
      </c>
      <c r="P302" s="6">
        <f>COUNTIF(P293:P299,3)</f>
        <v>3</v>
      </c>
      <c r="Q302" s="6">
        <f>COUNTIF(Q293:Q299,"Avarage")</f>
        <v>4</v>
      </c>
    </row>
    <row r="303" spans="1:17">
      <c r="F303" s="4" t="s">
        <v>47</v>
      </c>
      <c r="G303" s="5">
        <f>COUNTIF(G293:G299,"Disagree")</f>
        <v>0</v>
      </c>
      <c r="H303" s="5">
        <f t="shared" ref="H303:O303" si="88">COUNTIF(H293:H299,"Disagree")</f>
        <v>1</v>
      </c>
      <c r="I303" s="5">
        <f t="shared" si="88"/>
        <v>0</v>
      </c>
      <c r="J303" s="5">
        <f t="shared" si="88"/>
        <v>0</v>
      </c>
      <c r="K303" s="5">
        <f t="shared" si="88"/>
        <v>0</v>
      </c>
      <c r="L303" s="5">
        <f t="shared" si="88"/>
        <v>1</v>
      </c>
      <c r="M303" s="5">
        <f t="shared" si="88"/>
        <v>0</v>
      </c>
      <c r="N303" s="5">
        <f t="shared" si="88"/>
        <v>0</v>
      </c>
      <c r="O303" s="5">
        <f t="shared" si="88"/>
        <v>3</v>
      </c>
      <c r="P303" s="6">
        <f>COUNTIF(P293:P299,2)</f>
        <v>0</v>
      </c>
      <c r="Q303" s="6">
        <f>COUNTIF(Q293:Q299,"Dissatisfied")</f>
        <v>1</v>
      </c>
    </row>
    <row r="304" spans="1:17">
      <c r="F304" s="4" t="s">
        <v>93</v>
      </c>
      <c r="G304" s="5">
        <f>COUNTIF(G293:G299,"Strongly Disagree")</f>
        <v>2</v>
      </c>
      <c r="H304" s="5">
        <f t="shared" ref="H304:O304" si="89">COUNTIF(H293:H299,"Strongly Disagree")</f>
        <v>1</v>
      </c>
      <c r="I304" s="5">
        <f t="shared" si="89"/>
        <v>1</v>
      </c>
      <c r="J304" s="5">
        <f t="shared" si="89"/>
        <v>2</v>
      </c>
      <c r="K304" s="5">
        <f t="shared" si="89"/>
        <v>1</v>
      </c>
      <c r="L304" s="5">
        <f t="shared" si="89"/>
        <v>1</v>
      </c>
      <c r="M304" s="5">
        <f t="shared" si="89"/>
        <v>1</v>
      </c>
      <c r="N304" s="5">
        <f t="shared" si="89"/>
        <v>2</v>
      </c>
      <c r="O304" s="5">
        <f t="shared" si="89"/>
        <v>1</v>
      </c>
      <c r="P304" s="6">
        <f>COUNTIF(P293:P299,1)</f>
        <v>1</v>
      </c>
      <c r="Q304" s="6">
        <f>COUNTIF(Q293:Q299,"Highly Dissatisfied")</f>
        <v>0</v>
      </c>
    </row>
    <row r="307" spans="1:17">
      <c r="A307" t="s">
        <v>67</v>
      </c>
      <c r="B307" t="s">
        <v>58</v>
      </c>
      <c r="C307" t="s">
        <v>59</v>
      </c>
      <c r="D307" t="s">
        <v>20</v>
      </c>
      <c r="E307">
        <v>220804</v>
      </c>
      <c r="F307" t="s">
        <v>52</v>
      </c>
      <c r="G307" t="s">
        <v>22</v>
      </c>
      <c r="H307" t="s">
        <v>22</v>
      </c>
      <c r="I307" t="s">
        <v>22</v>
      </c>
      <c r="J307" t="s">
        <v>22</v>
      </c>
      <c r="K307" t="s">
        <v>22</v>
      </c>
      <c r="L307" t="s">
        <v>22</v>
      </c>
      <c r="M307" t="s">
        <v>22</v>
      </c>
      <c r="N307" t="s">
        <v>22</v>
      </c>
      <c r="O307" t="s">
        <v>22</v>
      </c>
      <c r="P307">
        <v>2</v>
      </c>
      <c r="Q307" t="s">
        <v>29</v>
      </c>
    </row>
    <row r="308" spans="1:17">
      <c r="A308" t="s">
        <v>103</v>
      </c>
      <c r="B308" t="s">
        <v>96</v>
      </c>
      <c r="C308" t="s">
        <v>97</v>
      </c>
      <c r="D308" t="s">
        <v>20</v>
      </c>
      <c r="E308">
        <v>220747</v>
      </c>
      <c r="F308" t="s">
        <v>52</v>
      </c>
      <c r="G308" t="s">
        <v>22</v>
      </c>
      <c r="H308" t="s">
        <v>22</v>
      </c>
      <c r="I308" t="s">
        <v>22</v>
      </c>
      <c r="J308" t="s">
        <v>22</v>
      </c>
      <c r="K308" t="s">
        <v>22</v>
      </c>
      <c r="L308" t="s">
        <v>22</v>
      </c>
      <c r="M308" t="s">
        <v>22</v>
      </c>
      <c r="N308" t="s">
        <v>47</v>
      </c>
      <c r="O308" t="s">
        <v>22</v>
      </c>
      <c r="P308">
        <v>4</v>
      </c>
      <c r="Q308" t="s">
        <v>78</v>
      </c>
    </row>
    <row r="309" spans="1:17">
      <c r="A309" t="s">
        <v>115</v>
      </c>
      <c r="B309" t="s">
        <v>111</v>
      </c>
      <c r="C309" t="s">
        <v>112</v>
      </c>
      <c r="D309" t="s">
        <v>20</v>
      </c>
      <c r="E309">
        <v>220702</v>
      </c>
      <c r="F309" t="s">
        <v>52</v>
      </c>
      <c r="G309" t="s">
        <v>22</v>
      </c>
      <c r="H309" t="s">
        <v>24</v>
      </c>
      <c r="I309" t="s">
        <v>24</v>
      </c>
      <c r="J309" t="s">
        <v>24</v>
      </c>
      <c r="K309" t="s">
        <v>22</v>
      </c>
      <c r="L309" t="s">
        <v>24</v>
      </c>
      <c r="M309" t="s">
        <v>24</v>
      </c>
      <c r="N309" t="s">
        <v>24</v>
      </c>
      <c r="O309" t="s">
        <v>22</v>
      </c>
      <c r="P309">
        <v>5</v>
      </c>
      <c r="Q309" t="s">
        <v>29</v>
      </c>
    </row>
    <row r="310" spans="1:17">
      <c r="A310" t="s">
        <v>125</v>
      </c>
      <c r="B310" t="s">
        <v>117</v>
      </c>
      <c r="C310" t="s">
        <v>118</v>
      </c>
      <c r="D310" t="s">
        <v>20</v>
      </c>
      <c r="E310">
        <v>220705</v>
      </c>
      <c r="F310" t="s">
        <v>52</v>
      </c>
      <c r="G310" t="s">
        <v>22</v>
      </c>
      <c r="H310" t="s">
        <v>24</v>
      </c>
      <c r="I310" t="s">
        <v>22</v>
      </c>
      <c r="J310" t="s">
        <v>24</v>
      </c>
      <c r="K310" t="s">
        <v>22</v>
      </c>
      <c r="L310" t="s">
        <v>24</v>
      </c>
      <c r="M310" t="s">
        <v>24</v>
      </c>
      <c r="N310" t="s">
        <v>22</v>
      </c>
      <c r="O310" t="s">
        <v>24</v>
      </c>
      <c r="P310">
        <v>5</v>
      </c>
      <c r="Q310" t="s">
        <v>36</v>
      </c>
    </row>
    <row r="311" spans="1:17">
      <c r="A311" t="s">
        <v>182</v>
      </c>
      <c r="B311" t="s">
        <v>177</v>
      </c>
      <c r="C311" t="s">
        <v>178</v>
      </c>
      <c r="D311" t="s">
        <v>20</v>
      </c>
      <c r="E311">
        <v>220791</v>
      </c>
      <c r="F311" t="s">
        <v>52</v>
      </c>
      <c r="G311" t="s">
        <v>22</v>
      </c>
      <c r="H311" t="s">
        <v>24</v>
      </c>
      <c r="I311" t="s">
        <v>22</v>
      </c>
      <c r="J311" t="s">
        <v>22</v>
      </c>
      <c r="K311" t="s">
        <v>22</v>
      </c>
      <c r="L311" t="s">
        <v>24</v>
      </c>
      <c r="M311" t="s">
        <v>22</v>
      </c>
      <c r="N311" t="s">
        <v>22</v>
      </c>
      <c r="O311" t="s">
        <v>22</v>
      </c>
      <c r="P311">
        <v>4</v>
      </c>
      <c r="Q311" t="s">
        <v>29</v>
      </c>
    </row>
    <row r="312" spans="1:17">
      <c r="A312" t="s">
        <v>198</v>
      </c>
      <c r="B312" t="s">
        <v>188</v>
      </c>
      <c r="C312" t="s">
        <v>189</v>
      </c>
      <c r="D312" t="s">
        <v>20</v>
      </c>
      <c r="E312">
        <v>220731</v>
      </c>
      <c r="F312" t="s">
        <v>52</v>
      </c>
      <c r="G312" t="s">
        <v>22</v>
      </c>
      <c r="H312" t="s">
        <v>22</v>
      </c>
      <c r="I312" t="s">
        <v>47</v>
      </c>
      <c r="J312" t="s">
        <v>47</v>
      </c>
      <c r="K312" t="s">
        <v>22</v>
      </c>
      <c r="L312" t="s">
        <v>47</v>
      </c>
      <c r="M312" t="s">
        <v>24</v>
      </c>
      <c r="N312" t="s">
        <v>22</v>
      </c>
      <c r="O312" t="s">
        <v>22</v>
      </c>
      <c r="P312">
        <v>4</v>
      </c>
      <c r="Q312" t="s">
        <v>29</v>
      </c>
    </row>
    <row r="313" spans="1:17">
      <c r="A313" t="s">
        <v>226</v>
      </c>
      <c r="B313" t="s">
        <v>220</v>
      </c>
      <c r="C313" t="s">
        <v>223</v>
      </c>
      <c r="D313" t="s">
        <v>20</v>
      </c>
      <c r="F313" t="s">
        <v>52</v>
      </c>
      <c r="G313" t="s">
        <v>22</v>
      </c>
      <c r="H313" t="s">
        <v>22</v>
      </c>
      <c r="I313" t="s">
        <v>22</v>
      </c>
      <c r="J313" t="s">
        <v>22</v>
      </c>
      <c r="K313" t="s">
        <v>22</v>
      </c>
      <c r="L313" t="s">
        <v>22</v>
      </c>
      <c r="M313" t="s">
        <v>22</v>
      </c>
      <c r="N313" t="s">
        <v>22</v>
      </c>
      <c r="O313" t="s">
        <v>22</v>
      </c>
      <c r="P313">
        <v>4</v>
      </c>
      <c r="Q313" t="s">
        <v>29</v>
      </c>
    </row>
    <row r="314" spans="1:17">
      <c r="A314" t="s">
        <v>271</v>
      </c>
      <c r="B314" t="s">
        <v>267</v>
      </c>
      <c r="C314" t="s">
        <v>268</v>
      </c>
      <c r="D314" t="s">
        <v>20</v>
      </c>
      <c r="E314" s="3">
        <v>44796</v>
      </c>
      <c r="F314" t="s">
        <v>52</v>
      </c>
      <c r="G314" t="s">
        <v>22</v>
      </c>
      <c r="H314" t="s">
        <v>22</v>
      </c>
      <c r="I314" t="s">
        <v>22</v>
      </c>
      <c r="J314" t="s">
        <v>22</v>
      </c>
      <c r="K314" t="s">
        <v>22</v>
      </c>
      <c r="L314" t="s">
        <v>22</v>
      </c>
      <c r="M314" t="s">
        <v>22</v>
      </c>
      <c r="N314" t="s">
        <v>22</v>
      </c>
      <c r="O314" t="s">
        <v>22</v>
      </c>
      <c r="P314">
        <v>4</v>
      </c>
      <c r="Q314" t="s">
        <v>29</v>
      </c>
    </row>
    <row r="315" spans="1:17">
      <c r="A315" t="s">
        <v>316</v>
      </c>
      <c r="B315" t="s">
        <v>18</v>
      </c>
      <c r="C315" t="s">
        <v>19</v>
      </c>
      <c r="D315" t="s">
        <v>20</v>
      </c>
      <c r="E315">
        <v>220715</v>
      </c>
      <c r="F315" t="s">
        <v>52</v>
      </c>
      <c r="G315" t="s">
        <v>22</v>
      </c>
      <c r="H315" t="s">
        <v>22</v>
      </c>
      <c r="I315" t="s">
        <v>22</v>
      </c>
      <c r="J315" t="s">
        <v>22</v>
      </c>
      <c r="K315" t="s">
        <v>22</v>
      </c>
      <c r="L315" t="s">
        <v>22</v>
      </c>
      <c r="M315" t="s">
        <v>22</v>
      </c>
      <c r="N315" t="s">
        <v>22</v>
      </c>
      <c r="O315" t="s">
        <v>22</v>
      </c>
      <c r="P315">
        <v>4</v>
      </c>
      <c r="Q315" t="s">
        <v>29</v>
      </c>
    </row>
    <row r="316" spans="1:17">
      <c r="A316" t="s">
        <v>323</v>
      </c>
      <c r="B316" t="s">
        <v>309</v>
      </c>
      <c r="C316" t="s">
        <v>310</v>
      </c>
      <c r="D316" t="s">
        <v>20</v>
      </c>
      <c r="E316">
        <v>220718</v>
      </c>
      <c r="F316" t="s">
        <v>52</v>
      </c>
      <c r="G316" t="s">
        <v>22</v>
      </c>
      <c r="H316" t="s">
        <v>22</v>
      </c>
      <c r="I316" t="s">
        <v>22</v>
      </c>
      <c r="J316" t="s">
        <v>22</v>
      </c>
      <c r="K316" t="s">
        <v>22</v>
      </c>
      <c r="L316" t="s">
        <v>22</v>
      </c>
      <c r="M316" t="s">
        <v>22</v>
      </c>
      <c r="N316" t="s">
        <v>22</v>
      </c>
      <c r="O316" t="s">
        <v>22</v>
      </c>
      <c r="P316">
        <v>4</v>
      </c>
      <c r="Q316" t="s">
        <v>78</v>
      </c>
    </row>
    <row r="317" spans="1:17">
      <c r="A317" t="s">
        <v>345</v>
      </c>
      <c r="B317" t="s">
        <v>340</v>
      </c>
      <c r="C317" t="s">
        <v>341</v>
      </c>
      <c r="D317" t="s">
        <v>20</v>
      </c>
      <c r="E317">
        <v>220809</v>
      </c>
      <c r="F317" t="s">
        <v>52</v>
      </c>
      <c r="G317" t="s">
        <v>22</v>
      </c>
      <c r="H317" t="s">
        <v>22</v>
      </c>
      <c r="I317" t="s">
        <v>23</v>
      </c>
      <c r="J317" t="s">
        <v>23</v>
      </c>
      <c r="K317" t="s">
        <v>22</v>
      </c>
      <c r="L317" t="s">
        <v>23</v>
      </c>
      <c r="M317" t="s">
        <v>22</v>
      </c>
      <c r="N317" t="s">
        <v>22</v>
      </c>
      <c r="O317" t="s">
        <v>23</v>
      </c>
      <c r="P317">
        <v>3</v>
      </c>
      <c r="Q317" t="s">
        <v>78</v>
      </c>
    </row>
    <row r="318" spans="1:17">
      <c r="A318" t="s">
        <v>363</v>
      </c>
      <c r="B318" t="s">
        <v>355</v>
      </c>
      <c r="C318" t="s">
        <v>358</v>
      </c>
      <c r="D318" t="s">
        <v>20</v>
      </c>
      <c r="E318">
        <v>220778</v>
      </c>
      <c r="F318" t="s">
        <v>52</v>
      </c>
      <c r="G318" t="s">
        <v>22</v>
      </c>
      <c r="H318" t="s">
        <v>22</v>
      </c>
      <c r="I318" t="s">
        <v>22</v>
      </c>
      <c r="J318" t="s">
        <v>22</v>
      </c>
      <c r="K318" t="s">
        <v>22</v>
      </c>
      <c r="L318" t="s">
        <v>22</v>
      </c>
      <c r="M318" t="s">
        <v>22</v>
      </c>
      <c r="N318" t="s">
        <v>22</v>
      </c>
      <c r="O318" t="s">
        <v>22</v>
      </c>
      <c r="P318">
        <v>4</v>
      </c>
      <c r="Q318" t="s">
        <v>29</v>
      </c>
    </row>
    <row r="319" spans="1:17">
      <c r="A319" t="s">
        <v>369</v>
      </c>
      <c r="B319" t="s">
        <v>355</v>
      </c>
      <c r="C319" t="s">
        <v>358</v>
      </c>
      <c r="D319" t="s">
        <v>20</v>
      </c>
      <c r="E319">
        <v>220778</v>
      </c>
      <c r="F319" t="s">
        <v>52</v>
      </c>
      <c r="G319" t="s">
        <v>22</v>
      </c>
      <c r="H319" t="s">
        <v>22</v>
      </c>
      <c r="I319" t="s">
        <v>22</v>
      </c>
      <c r="J319" t="s">
        <v>22</v>
      </c>
      <c r="K319" t="s">
        <v>22</v>
      </c>
      <c r="L319" t="s">
        <v>22</v>
      </c>
      <c r="M319" t="s">
        <v>22</v>
      </c>
      <c r="N319" t="s">
        <v>22</v>
      </c>
      <c r="O319" t="s">
        <v>22</v>
      </c>
      <c r="P319">
        <v>4</v>
      </c>
      <c r="Q319" t="s">
        <v>29</v>
      </c>
    </row>
    <row r="320" spans="1:17">
      <c r="A320" t="s">
        <v>378</v>
      </c>
      <c r="B320" t="s">
        <v>373</v>
      </c>
      <c r="C320" t="s">
        <v>374</v>
      </c>
      <c r="D320" t="s">
        <v>20</v>
      </c>
      <c r="E320">
        <v>220700</v>
      </c>
      <c r="F320" t="s">
        <v>52</v>
      </c>
      <c r="G320" t="s">
        <v>24</v>
      </c>
      <c r="H320" t="s">
        <v>24</v>
      </c>
      <c r="I320" t="s">
        <v>24</v>
      </c>
      <c r="J320" t="s">
        <v>24</v>
      </c>
      <c r="K320" t="s">
        <v>24</v>
      </c>
      <c r="L320" t="s">
        <v>24</v>
      </c>
      <c r="M320" t="s">
        <v>24</v>
      </c>
      <c r="N320" t="s">
        <v>22</v>
      </c>
      <c r="O320" t="s">
        <v>47</v>
      </c>
      <c r="P320">
        <v>5</v>
      </c>
      <c r="Q320" t="s">
        <v>36</v>
      </c>
    </row>
    <row r="321" spans="1:17">
      <c r="A321" t="s">
        <v>389</v>
      </c>
      <c r="B321" t="s">
        <v>384</v>
      </c>
      <c r="C321" t="s">
        <v>385</v>
      </c>
      <c r="D321" t="s">
        <v>20</v>
      </c>
      <c r="E321">
        <v>220801</v>
      </c>
      <c r="F321" t="s">
        <v>52</v>
      </c>
      <c r="G321" t="s">
        <v>22</v>
      </c>
      <c r="H321" t="s">
        <v>22</v>
      </c>
      <c r="I321" t="s">
        <v>22</v>
      </c>
      <c r="J321" t="s">
        <v>23</v>
      </c>
      <c r="K321" t="s">
        <v>23</v>
      </c>
      <c r="L321" t="s">
        <v>22</v>
      </c>
      <c r="M321" t="s">
        <v>24</v>
      </c>
      <c r="N321" t="s">
        <v>24</v>
      </c>
      <c r="O321" t="s">
        <v>23</v>
      </c>
      <c r="P321">
        <v>1</v>
      </c>
      <c r="Q321" t="s">
        <v>78</v>
      </c>
    </row>
    <row r="322" spans="1:17">
      <c r="A322" t="s">
        <v>410</v>
      </c>
      <c r="B322" t="s">
        <v>395</v>
      </c>
      <c r="C322" t="s">
        <v>396</v>
      </c>
      <c r="D322" t="s">
        <v>20</v>
      </c>
      <c r="E322">
        <v>220706</v>
      </c>
      <c r="F322" t="s">
        <v>52</v>
      </c>
      <c r="G322" t="s">
        <v>22</v>
      </c>
      <c r="H322" t="s">
        <v>24</v>
      </c>
      <c r="I322" t="s">
        <v>23</v>
      </c>
      <c r="J322" t="s">
        <v>22</v>
      </c>
      <c r="K322" t="s">
        <v>23</v>
      </c>
      <c r="L322" t="s">
        <v>47</v>
      </c>
      <c r="M322" t="s">
        <v>22</v>
      </c>
      <c r="N322" t="s">
        <v>23</v>
      </c>
      <c r="O322" t="s">
        <v>22</v>
      </c>
      <c r="P322">
        <v>4</v>
      </c>
      <c r="Q322" t="s">
        <v>29</v>
      </c>
    </row>
    <row r="323" spans="1:17">
      <c r="F323" s="4" t="s">
        <v>24</v>
      </c>
      <c r="G323" s="5">
        <f>COUNTIF(G307:G322,"Strongly Agree")</f>
        <v>1</v>
      </c>
      <c r="H323" s="5">
        <f t="shared" ref="H323:N323" si="90">COUNTIF(H307:H322,"Strongly Agree")</f>
        <v>5</v>
      </c>
      <c r="I323" s="5">
        <f t="shared" si="90"/>
        <v>2</v>
      </c>
      <c r="J323" s="5">
        <f t="shared" si="90"/>
        <v>3</v>
      </c>
      <c r="K323" s="5">
        <f t="shared" si="90"/>
        <v>1</v>
      </c>
      <c r="L323" s="5">
        <f t="shared" si="90"/>
        <v>4</v>
      </c>
      <c r="M323" s="5">
        <f t="shared" si="90"/>
        <v>5</v>
      </c>
      <c r="N323" s="5">
        <f t="shared" si="90"/>
        <v>2</v>
      </c>
      <c r="O323" s="5">
        <f>COUNTIF(O307:O322,"Strongly Agree")</f>
        <v>1</v>
      </c>
      <c r="P323" s="6">
        <f>COUNTIF(P307:P322,"5")</f>
        <v>3</v>
      </c>
      <c r="Q323" s="6">
        <f>COUNTIF(Q307:Q322,"Highly Satisfied")</f>
        <v>2</v>
      </c>
    </row>
    <row r="324" spans="1:17">
      <c r="F324" s="4" t="s">
        <v>22</v>
      </c>
      <c r="G324" s="5">
        <f>COUNTIF(G307:G322,"Agree")</f>
        <v>15</v>
      </c>
      <c r="H324" s="5">
        <f t="shared" ref="H324:O324" si="91">COUNTIF(H307:H322,"Agree")</f>
        <v>11</v>
      </c>
      <c r="I324" s="5">
        <f t="shared" si="91"/>
        <v>11</v>
      </c>
      <c r="J324" s="5">
        <f t="shared" si="91"/>
        <v>10</v>
      </c>
      <c r="K324" s="5">
        <f t="shared" si="91"/>
        <v>13</v>
      </c>
      <c r="L324" s="5">
        <f t="shared" si="91"/>
        <v>9</v>
      </c>
      <c r="M324" s="5">
        <f t="shared" si="91"/>
        <v>11</v>
      </c>
      <c r="N324" s="5">
        <f t="shared" si="91"/>
        <v>12</v>
      </c>
      <c r="O324" s="5">
        <f t="shared" si="91"/>
        <v>12</v>
      </c>
      <c r="P324" s="6">
        <f>COUNTIF(P307:P322,"4")</f>
        <v>10</v>
      </c>
      <c r="Q324" s="6">
        <f>COUNTIF(Q307:Q322,"Satisfied")</f>
        <v>10</v>
      </c>
    </row>
    <row r="325" spans="1:17">
      <c r="F325" s="4" t="s">
        <v>23</v>
      </c>
      <c r="G325" s="5">
        <f>COUNTIF(G307:G322,"Not Agree &amp; Not Disagree")</f>
        <v>0</v>
      </c>
      <c r="H325" s="5">
        <f t="shared" ref="H325:O325" si="92">COUNTIF(H307:H322,"Not Agree &amp; Not Disagree")</f>
        <v>0</v>
      </c>
      <c r="I325" s="5">
        <f t="shared" si="92"/>
        <v>2</v>
      </c>
      <c r="J325" s="5">
        <f t="shared" si="92"/>
        <v>2</v>
      </c>
      <c r="K325" s="5">
        <f t="shared" si="92"/>
        <v>2</v>
      </c>
      <c r="L325" s="5">
        <f t="shared" si="92"/>
        <v>1</v>
      </c>
      <c r="M325" s="5">
        <f t="shared" si="92"/>
        <v>0</v>
      </c>
      <c r="N325" s="5">
        <f t="shared" si="92"/>
        <v>1</v>
      </c>
      <c r="O325" s="5">
        <f t="shared" si="92"/>
        <v>2</v>
      </c>
      <c r="P325" s="6">
        <f>COUNTIF(P307:P322,3)</f>
        <v>1</v>
      </c>
      <c r="Q325" s="6">
        <f>COUNTIF(Q307:Q322,"Avarage")</f>
        <v>4</v>
      </c>
    </row>
    <row r="326" spans="1:17">
      <c r="F326" s="4" t="s">
        <v>47</v>
      </c>
      <c r="G326" s="5">
        <f>COUNTIF(G307:G322,"Disagree")</f>
        <v>0</v>
      </c>
      <c r="H326" s="5">
        <f t="shared" ref="H326:O326" si="93">COUNTIF(H307:H322,"Disagree")</f>
        <v>0</v>
      </c>
      <c r="I326" s="5">
        <f t="shared" si="93"/>
        <v>1</v>
      </c>
      <c r="J326" s="5">
        <f t="shared" si="93"/>
        <v>1</v>
      </c>
      <c r="K326" s="5">
        <f t="shared" si="93"/>
        <v>0</v>
      </c>
      <c r="L326" s="5">
        <f t="shared" si="93"/>
        <v>2</v>
      </c>
      <c r="M326" s="5">
        <f t="shared" si="93"/>
        <v>0</v>
      </c>
      <c r="N326" s="5">
        <f t="shared" si="93"/>
        <v>1</v>
      </c>
      <c r="O326" s="5">
        <f t="shared" si="93"/>
        <v>1</v>
      </c>
      <c r="P326" s="6">
        <f>COUNTIF(P307:P322,2)</f>
        <v>1</v>
      </c>
      <c r="Q326" s="6">
        <f>COUNTIF(Q307:Q322,"Dissatisfied")</f>
        <v>0</v>
      </c>
    </row>
    <row r="327" spans="1:17">
      <c r="F327" s="4" t="s">
        <v>93</v>
      </c>
      <c r="G327" s="5">
        <f>COUNTIF(G307:G322,"Strongly Disagree")</f>
        <v>0</v>
      </c>
      <c r="H327" s="5">
        <f t="shared" ref="H327:N327" si="94">COUNTIF(H307:H322,"Strongly Disagree")</f>
        <v>0</v>
      </c>
      <c r="I327" s="5">
        <f t="shared" si="94"/>
        <v>0</v>
      </c>
      <c r="J327" s="5">
        <f t="shared" si="94"/>
        <v>0</v>
      </c>
      <c r="K327" s="5">
        <f t="shared" si="94"/>
        <v>0</v>
      </c>
      <c r="L327" s="5">
        <f t="shared" si="94"/>
        <v>0</v>
      </c>
      <c r="M327" s="5">
        <f t="shared" si="94"/>
        <v>0</v>
      </c>
      <c r="N327" s="5">
        <f t="shared" si="94"/>
        <v>0</v>
      </c>
      <c r="O327" s="5">
        <f>COUNTIF(O307:O322,"Strongly Disagree")</f>
        <v>0</v>
      </c>
      <c r="P327" s="6">
        <f>COUNTIF(P307:P322,1)</f>
        <v>1</v>
      </c>
      <c r="Q327" s="6">
        <f>COUNTIF(Q307:Q322,"Highly Dissatisfied")</f>
        <v>0</v>
      </c>
    </row>
    <row r="332" spans="1:17">
      <c r="A332" t="s">
        <v>48</v>
      </c>
      <c r="B332" t="s">
        <v>43</v>
      </c>
      <c r="C332" t="s">
        <v>49</v>
      </c>
      <c r="D332" t="s">
        <v>45</v>
      </c>
      <c r="E332">
        <v>449</v>
      </c>
      <c r="F332" t="s">
        <v>31</v>
      </c>
      <c r="G332" t="s">
        <v>22</v>
      </c>
      <c r="H332" t="s">
        <v>22</v>
      </c>
      <c r="I332" t="s">
        <v>22</v>
      </c>
      <c r="J332" t="s">
        <v>22</v>
      </c>
      <c r="K332" t="s">
        <v>22</v>
      </c>
      <c r="L332" t="s">
        <v>47</v>
      </c>
      <c r="M332" t="s">
        <v>22</v>
      </c>
      <c r="N332" t="s">
        <v>22</v>
      </c>
      <c r="O332" t="s">
        <v>47</v>
      </c>
      <c r="P332">
        <v>4</v>
      </c>
      <c r="Q332" t="s">
        <v>29</v>
      </c>
    </row>
    <row r="333" spans="1:17">
      <c r="A333" t="s">
        <v>82</v>
      </c>
      <c r="B333" t="s">
        <v>83</v>
      </c>
      <c r="C333" t="s">
        <v>84</v>
      </c>
      <c r="D333" t="s">
        <v>45</v>
      </c>
      <c r="E333">
        <v>220455</v>
      </c>
      <c r="F333" t="s">
        <v>31</v>
      </c>
      <c r="G333" t="s">
        <v>22</v>
      </c>
      <c r="H333" t="s">
        <v>22</v>
      </c>
      <c r="I333" t="s">
        <v>22</v>
      </c>
      <c r="J333" t="s">
        <v>22</v>
      </c>
      <c r="K333" t="s">
        <v>22</v>
      </c>
      <c r="L333" t="s">
        <v>22</v>
      </c>
      <c r="M333" t="s">
        <v>22</v>
      </c>
      <c r="N333" t="s">
        <v>22</v>
      </c>
      <c r="O333" t="s">
        <v>22</v>
      </c>
      <c r="P333">
        <v>5</v>
      </c>
      <c r="Q333" t="s">
        <v>29</v>
      </c>
    </row>
    <row r="334" spans="1:17">
      <c r="A334" t="s">
        <v>94</v>
      </c>
      <c r="B334" t="s">
        <v>83</v>
      </c>
      <c r="C334" t="s">
        <v>84</v>
      </c>
      <c r="D334" t="s">
        <v>45</v>
      </c>
      <c r="E334">
        <v>220455</v>
      </c>
      <c r="F334" t="s">
        <v>31</v>
      </c>
      <c r="G334" t="s">
        <v>22</v>
      </c>
      <c r="H334" t="s">
        <v>22</v>
      </c>
      <c r="I334" t="s">
        <v>22</v>
      </c>
      <c r="J334" t="s">
        <v>22</v>
      </c>
      <c r="K334" t="s">
        <v>22</v>
      </c>
      <c r="L334" t="s">
        <v>22</v>
      </c>
      <c r="M334" t="s">
        <v>22</v>
      </c>
      <c r="N334" t="s">
        <v>22</v>
      </c>
      <c r="O334" t="s">
        <v>22</v>
      </c>
      <c r="P334">
        <v>5</v>
      </c>
      <c r="Q334" t="s">
        <v>29</v>
      </c>
    </row>
    <row r="335" spans="1:17">
      <c r="A335" t="s">
        <v>207</v>
      </c>
      <c r="B335" t="s">
        <v>205</v>
      </c>
      <c r="C335" t="s">
        <v>203</v>
      </c>
      <c r="D335" t="s">
        <v>45</v>
      </c>
      <c r="E335">
        <v>220409</v>
      </c>
      <c r="F335" t="s">
        <v>31</v>
      </c>
      <c r="G335" t="s">
        <v>22</v>
      </c>
      <c r="H335" t="s">
        <v>22</v>
      </c>
      <c r="I335" t="s">
        <v>22</v>
      </c>
      <c r="J335" t="s">
        <v>22</v>
      </c>
      <c r="K335" t="s">
        <v>22</v>
      </c>
      <c r="L335" t="s">
        <v>47</v>
      </c>
      <c r="M335" t="s">
        <v>22</v>
      </c>
      <c r="N335" t="s">
        <v>22</v>
      </c>
      <c r="O335" t="s">
        <v>47</v>
      </c>
      <c r="P335">
        <v>2</v>
      </c>
      <c r="Q335" t="s">
        <v>29</v>
      </c>
    </row>
    <row r="336" spans="1:17">
      <c r="A336" t="s">
        <v>353</v>
      </c>
      <c r="B336" t="s">
        <v>347</v>
      </c>
      <c r="C336" t="s">
        <v>348</v>
      </c>
      <c r="D336" t="s">
        <v>45</v>
      </c>
      <c r="E336">
        <v>220401</v>
      </c>
      <c r="F336" t="s">
        <v>31</v>
      </c>
      <c r="G336" t="s">
        <v>22</v>
      </c>
      <c r="H336" t="s">
        <v>22</v>
      </c>
      <c r="I336" t="s">
        <v>22</v>
      </c>
      <c r="J336" t="s">
        <v>22</v>
      </c>
      <c r="K336" t="s">
        <v>22</v>
      </c>
      <c r="L336" t="s">
        <v>22</v>
      </c>
      <c r="M336" t="s">
        <v>22</v>
      </c>
      <c r="N336" t="s">
        <v>22</v>
      </c>
      <c r="O336" t="s">
        <v>22</v>
      </c>
      <c r="P336">
        <v>4</v>
      </c>
      <c r="Q336" t="s">
        <v>29</v>
      </c>
    </row>
    <row r="337" spans="1:17">
      <c r="F337" s="4" t="s">
        <v>24</v>
      </c>
      <c r="G337" s="5">
        <f>COUNTIF(G332:G336,"Strongly Agree")</f>
        <v>0</v>
      </c>
      <c r="H337" s="5">
        <f t="shared" ref="H337:N337" si="95">COUNTIF(H332:H336,"Strongly Agree")</f>
        <v>0</v>
      </c>
      <c r="I337" s="5">
        <f t="shared" si="95"/>
        <v>0</v>
      </c>
      <c r="J337" s="5">
        <f t="shared" si="95"/>
        <v>0</v>
      </c>
      <c r="K337" s="5">
        <f t="shared" si="95"/>
        <v>0</v>
      </c>
      <c r="L337" s="5">
        <f t="shared" si="95"/>
        <v>0</v>
      </c>
      <c r="M337" s="5">
        <f t="shared" si="95"/>
        <v>0</v>
      </c>
      <c r="N337" s="5">
        <f t="shared" si="95"/>
        <v>0</v>
      </c>
      <c r="O337" s="5">
        <f>COUNTIF(O332:O336,"Strongly Agree")</f>
        <v>0</v>
      </c>
      <c r="P337" s="6">
        <f>COUNTIF(P332:P336,"5")</f>
        <v>2</v>
      </c>
      <c r="Q337" s="6">
        <f>COUNTIF(Q332:Q336,"Highly Satisfied")</f>
        <v>0</v>
      </c>
    </row>
    <row r="338" spans="1:17">
      <c r="F338" s="4" t="s">
        <v>22</v>
      </c>
      <c r="G338" s="5">
        <f>COUNTIF(G332:G336,"Agree")</f>
        <v>5</v>
      </c>
      <c r="H338" s="5">
        <f t="shared" ref="H338:O338" si="96">COUNTIF(H332:H336,"Agree")</f>
        <v>5</v>
      </c>
      <c r="I338" s="5">
        <f t="shared" si="96"/>
        <v>5</v>
      </c>
      <c r="J338" s="5">
        <f t="shared" si="96"/>
        <v>5</v>
      </c>
      <c r="K338" s="5">
        <f t="shared" si="96"/>
        <v>5</v>
      </c>
      <c r="L338" s="5">
        <f t="shared" si="96"/>
        <v>3</v>
      </c>
      <c r="M338" s="5">
        <f t="shared" si="96"/>
        <v>5</v>
      </c>
      <c r="N338" s="5">
        <f t="shared" si="96"/>
        <v>5</v>
      </c>
      <c r="O338" s="5">
        <f t="shared" si="96"/>
        <v>3</v>
      </c>
      <c r="P338" s="6">
        <f>COUNTIF(P332:P336,"4")</f>
        <v>2</v>
      </c>
      <c r="Q338" s="6">
        <f>COUNTIF(Q332:Q336,"Satisfied")</f>
        <v>5</v>
      </c>
    </row>
    <row r="339" spans="1:17">
      <c r="F339" s="4" t="s">
        <v>23</v>
      </c>
      <c r="G339" s="5">
        <f>COUNTIF(G332:G336,"Not Agree &amp; Not Disagree")</f>
        <v>0</v>
      </c>
      <c r="H339" s="5">
        <f t="shared" ref="H339:O339" si="97">COUNTIF(H332:H336,"Not Agree &amp; Not Disagree")</f>
        <v>0</v>
      </c>
      <c r="I339" s="5">
        <f t="shared" si="97"/>
        <v>0</v>
      </c>
      <c r="J339" s="5">
        <f t="shared" si="97"/>
        <v>0</v>
      </c>
      <c r="K339" s="5">
        <f t="shared" si="97"/>
        <v>0</v>
      </c>
      <c r="L339" s="5">
        <f t="shared" si="97"/>
        <v>0</v>
      </c>
      <c r="M339" s="5">
        <f t="shared" si="97"/>
        <v>0</v>
      </c>
      <c r="N339" s="5">
        <f t="shared" si="97"/>
        <v>0</v>
      </c>
      <c r="O339" s="5">
        <f t="shared" si="97"/>
        <v>0</v>
      </c>
      <c r="P339" s="6">
        <f>COUNTIF(P332:P336,3)</f>
        <v>0</v>
      </c>
      <c r="Q339" s="6">
        <f>COUNTIF(Q332:Q336,"Avarage")</f>
        <v>0</v>
      </c>
    </row>
    <row r="340" spans="1:17">
      <c r="F340" s="4" t="s">
        <v>47</v>
      </c>
      <c r="G340" s="5">
        <f>COUNTIF(G332:G336,"Disagree")</f>
        <v>0</v>
      </c>
      <c r="H340" s="5">
        <f t="shared" ref="H340:O340" si="98">COUNTIF(H332:H336,"Disagree")</f>
        <v>0</v>
      </c>
      <c r="I340" s="5">
        <f t="shared" si="98"/>
        <v>0</v>
      </c>
      <c r="J340" s="5">
        <f t="shared" si="98"/>
        <v>0</v>
      </c>
      <c r="K340" s="5">
        <f t="shared" si="98"/>
        <v>0</v>
      </c>
      <c r="L340" s="5">
        <f t="shared" si="98"/>
        <v>2</v>
      </c>
      <c r="M340" s="5">
        <f t="shared" si="98"/>
        <v>0</v>
      </c>
      <c r="N340" s="5">
        <f t="shared" si="98"/>
        <v>0</v>
      </c>
      <c r="O340" s="5">
        <f t="shared" si="98"/>
        <v>2</v>
      </c>
      <c r="P340" s="6">
        <f>COUNTIF(P332:P336,2)</f>
        <v>1</v>
      </c>
      <c r="Q340" s="6">
        <f>COUNTIF(Q332:Q336,"Dissatisfied")</f>
        <v>0</v>
      </c>
    </row>
    <row r="341" spans="1:17">
      <c r="F341" s="4" t="s">
        <v>93</v>
      </c>
      <c r="G341" s="5">
        <f>COUNTIF(G332:G336,"Strongly Disagree")</f>
        <v>0</v>
      </c>
      <c r="H341" s="5">
        <f t="shared" ref="H341:N341" si="99">COUNTIF(H332:H336,"Strongly Disagree")</f>
        <v>0</v>
      </c>
      <c r="I341" s="5">
        <f t="shared" si="99"/>
        <v>0</v>
      </c>
      <c r="J341" s="5">
        <f t="shared" si="99"/>
        <v>0</v>
      </c>
      <c r="K341" s="5">
        <f t="shared" si="99"/>
        <v>0</v>
      </c>
      <c r="L341" s="5">
        <f t="shared" si="99"/>
        <v>0</v>
      </c>
      <c r="M341" s="5">
        <f t="shared" si="99"/>
        <v>0</v>
      </c>
      <c r="N341" s="5">
        <f t="shared" si="99"/>
        <v>0</v>
      </c>
      <c r="O341" s="5">
        <f>COUNTIF(O332:O336,"Strongly Disagree")</f>
        <v>0</v>
      </c>
      <c r="P341" s="6">
        <f>COUNTIF(P332:P336,1)</f>
        <v>0</v>
      </c>
      <c r="Q341" s="6">
        <f>COUNTIF(Q332:Q336,"Highly Dissatisfied")</f>
        <v>0</v>
      </c>
    </row>
    <row r="346" spans="1:17">
      <c r="A346" t="s">
        <v>79</v>
      </c>
      <c r="B346" t="s">
        <v>80</v>
      </c>
      <c r="C346" t="s">
        <v>81</v>
      </c>
      <c r="D346" t="s">
        <v>40</v>
      </c>
      <c r="E346">
        <v>220643</v>
      </c>
      <c r="F346" t="s">
        <v>31</v>
      </c>
      <c r="G346" t="s">
        <v>22</v>
      </c>
      <c r="H346" t="s">
        <v>24</v>
      </c>
      <c r="I346" t="s">
        <v>24</v>
      </c>
      <c r="J346" t="s">
        <v>22</v>
      </c>
      <c r="K346" t="s">
        <v>22</v>
      </c>
      <c r="L346" t="s">
        <v>22</v>
      </c>
      <c r="M346" t="s">
        <v>22</v>
      </c>
      <c r="N346" t="s">
        <v>22</v>
      </c>
      <c r="O346" t="s">
        <v>23</v>
      </c>
      <c r="P346">
        <v>3</v>
      </c>
      <c r="Q346" t="s">
        <v>29</v>
      </c>
    </row>
    <row r="347" spans="1:17">
      <c r="A347" t="s">
        <v>165</v>
      </c>
      <c r="B347" t="s">
        <v>161</v>
      </c>
      <c r="C347" t="s">
        <v>164</v>
      </c>
      <c r="D347" t="s">
        <v>40</v>
      </c>
      <c r="E347">
        <v>220585</v>
      </c>
      <c r="F347" t="s">
        <v>31</v>
      </c>
      <c r="G347" t="s">
        <v>22</v>
      </c>
      <c r="H347" t="s">
        <v>93</v>
      </c>
      <c r="I347" t="s">
        <v>24</v>
      </c>
      <c r="J347" t="s">
        <v>93</v>
      </c>
      <c r="K347" t="s">
        <v>22</v>
      </c>
      <c r="L347" t="s">
        <v>93</v>
      </c>
      <c r="M347" t="s">
        <v>24</v>
      </c>
      <c r="N347" t="s">
        <v>93</v>
      </c>
      <c r="O347" t="s">
        <v>24</v>
      </c>
      <c r="P347">
        <v>4</v>
      </c>
      <c r="Q347" t="s">
        <v>25</v>
      </c>
    </row>
    <row r="348" spans="1:17">
      <c r="A348" t="s">
        <v>285</v>
      </c>
      <c r="B348" t="s">
        <v>281</v>
      </c>
      <c r="C348" t="s">
        <v>282</v>
      </c>
      <c r="D348" t="s">
        <v>40</v>
      </c>
      <c r="E348">
        <v>220589</v>
      </c>
      <c r="F348" t="s">
        <v>31</v>
      </c>
      <c r="G348" t="s">
        <v>22</v>
      </c>
      <c r="H348" t="s">
        <v>22</v>
      </c>
      <c r="I348" t="s">
        <v>22</v>
      </c>
      <c r="J348" t="s">
        <v>22</v>
      </c>
      <c r="K348" t="s">
        <v>22</v>
      </c>
      <c r="L348" t="s">
        <v>22</v>
      </c>
      <c r="M348" t="s">
        <v>22</v>
      </c>
      <c r="N348" t="s">
        <v>22</v>
      </c>
      <c r="O348" t="s">
        <v>22</v>
      </c>
      <c r="P348">
        <v>4</v>
      </c>
      <c r="Q348" t="s">
        <v>78</v>
      </c>
    </row>
    <row r="349" spans="1:17">
      <c r="A349" t="s">
        <v>299</v>
      </c>
      <c r="B349" t="s">
        <v>297</v>
      </c>
      <c r="C349" t="s">
        <v>300</v>
      </c>
      <c r="D349" t="s">
        <v>40</v>
      </c>
      <c r="E349">
        <v>220577</v>
      </c>
      <c r="F349" t="s">
        <v>31</v>
      </c>
      <c r="G349" t="s">
        <v>22</v>
      </c>
      <c r="H349" t="s">
        <v>22</v>
      </c>
      <c r="I349" t="s">
        <v>22</v>
      </c>
      <c r="J349" t="s">
        <v>22</v>
      </c>
      <c r="K349" t="s">
        <v>22</v>
      </c>
      <c r="L349" t="s">
        <v>22</v>
      </c>
      <c r="M349" t="s">
        <v>22</v>
      </c>
      <c r="N349" t="s">
        <v>22</v>
      </c>
      <c r="O349" t="s">
        <v>22</v>
      </c>
      <c r="P349">
        <v>5</v>
      </c>
      <c r="Q349" t="s">
        <v>29</v>
      </c>
    </row>
    <row r="350" spans="1:17">
      <c r="A350" t="s">
        <v>401</v>
      </c>
      <c r="B350" t="s">
        <v>399</v>
      </c>
      <c r="C350" t="s">
        <v>400</v>
      </c>
      <c r="D350" t="s">
        <v>40</v>
      </c>
      <c r="F350" t="s">
        <v>31</v>
      </c>
      <c r="G350" t="s">
        <v>22</v>
      </c>
      <c r="H350" t="s">
        <v>22</v>
      </c>
      <c r="I350" t="s">
        <v>22</v>
      </c>
      <c r="J350" t="s">
        <v>22</v>
      </c>
      <c r="K350" t="s">
        <v>22</v>
      </c>
      <c r="L350" t="s">
        <v>22</v>
      </c>
      <c r="M350" t="s">
        <v>22</v>
      </c>
      <c r="N350" t="s">
        <v>22</v>
      </c>
      <c r="O350" t="s">
        <v>22</v>
      </c>
      <c r="P350">
        <v>3</v>
      </c>
      <c r="Q350" t="s">
        <v>78</v>
      </c>
    </row>
    <row r="351" spans="1:17">
      <c r="F351" s="4" t="s">
        <v>24</v>
      </c>
      <c r="G351" s="5">
        <f>COUNTIF(G346:G350,"Strongly Agree")</f>
        <v>0</v>
      </c>
      <c r="H351" s="5">
        <f t="shared" ref="H351:O351" si="100">COUNTIF(H346:H350,"Strongly Agree")</f>
        <v>1</v>
      </c>
      <c r="I351" s="5">
        <f t="shared" si="100"/>
        <v>2</v>
      </c>
      <c r="J351" s="5">
        <f t="shared" si="100"/>
        <v>0</v>
      </c>
      <c r="K351" s="5">
        <f t="shared" si="100"/>
        <v>0</v>
      </c>
      <c r="L351" s="5">
        <f t="shared" si="100"/>
        <v>0</v>
      </c>
      <c r="M351" s="5">
        <f t="shared" si="100"/>
        <v>1</v>
      </c>
      <c r="N351" s="5">
        <f t="shared" si="100"/>
        <v>0</v>
      </c>
      <c r="O351" s="5">
        <f t="shared" si="100"/>
        <v>1</v>
      </c>
      <c r="P351" s="6">
        <f>COUNTIF(P346:P350,"5")</f>
        <v>1</v>
      </c>
      <c r="Q351" s="6">
        <f>COUNTIF(Q346:Q350,"Highly Satisfied")</f>
        <v>0</v>
      </c>
    </row>
    <row r="352" spans="1:17">
      <c r="F352" s="4" t="s">
        <v>22</v>
      </c>
      <c r="G352" s="5">
        <f>COUNTIF(G346:G350,"Agree")</f>
        <v>5</v>
      </c>
      <c r="H352" s="5">
        <f t="shared" ref="H352:O352" si="101">COUNTIF(H346:H350,"Agree")</f>
        <v>3</v>
      </c>
      <c r="I352" s="5">
        <f t="shared" si="101"/>
        <v>3</v>
      </c>
      <c r="J352" s="5">
        <f t="shared" si="101"/>
        <v>4</v>
      </c>
      <c r="K352" s="5">
        <f t="shared" si="101"/>
        <v>5</v>
      </c>
      <c r="L352" s="5">
        <f t="shared" si="101"/>
        <v>4</v>
      </c>
      <c r="M352" s="5">
        <f t="shared" si="101"/>
        <v>4</v>
      </c>
      <c r="N352" s="5">
        <f t="shared" si="101"/>
        <v>4</v>
      </c>
      <c r="O352" s="5">
        <f t="shared" si="101"/>
        <v>3</v>
      </c>
      <c r="P352" s="6">
        <f>COUNTIF(P346:P350,"4")</f>
        <v>2</v>
      </c>
      <c r="Q352" s="6">
        <f>COUNTIF(Q346:Q350,"Satisfied")</f>
        <v>2</v>
      </c>
    </row>
    <row r="353" spans="1:17">
      <c r="F353" s="4" t="s">
        <v>23</v>
      </c>
      <c r="G353" s="5">
        <f>COUNTIF(G346:G350,"Not Agree &amp; Not Disagree")</f>
        <v>0</v>
      </c>
      <c r="H353" s="5">
        <f t="shared" ref="H353:O353" si="102">COUNTIF(H346:H350,"Not Agree &amp; Not Disagree")</f>
        <v>0</v>
      </c>
      <c r="I353" s="5">
        <f t="shared" si="102"/>
        <v>0</v>
      </c>
      <c r="J353" s="5">
        <f t="shared" si="102"/>
        <v>0</v>
      </c>
      <c r="K353" s="5">
        <f t="shared" si="102"/>
        <v>0</v>
      </c>
      <c r="L353" s="5">
        <f t="shared" si="102"/>
        <v>0</v>
      </c>
      <c r="M353" s="5">
        <f t="shared" si="102"/>
        <v>0</v>
      </c>
      <c r="N353" s="5">
        <f t="shared" si="102"/>
        <v>0</v>
      </c>
      <c r="O353" s="5">
        <f t="shared" si="102"/>
        <v>1</v>
      </c>
      <c r="P353" s="6">
        <f>COUNTIF(P346:P350,3)</f>
        <v>2</v>
      </c>
      <c r="Q353" s="6">
        <f>COUNTIF(Q346:Q350,"Avarage")</f>
        <v>2</v>
      </c>
    </row>
    <row r="354" spans="1:17">
      <c r="F354" s="4" t="s">
        <v>47</v>
      </c>
      <c r="G354" s="5">
        <f>COUNTIF(G346:G350,"Disagree")</f>
        <v>0</v>
      </c>
      <c r="H354" s="5">
        <f t="shared" ref="H354:O354" si="103">COUNTIF(H346:H350,"Disagree")</f>
        <v>0</v>
      </c>
      <c r="I354" s="5">
        <f t="shared" si="103"/>
        <v>0</v>
      </c>
      <c r="J354" s="5">
        <f t="shared" si="103"/>
        <v>0</v>
      </c>
      <c r="K354" s="5">
        <f t="shared" si="103"/>
        <v>0</v>
      </c>
      <c r="L354" s="5">
        <f t="shared" si="103"/>
        <v>0</v>
      </c>
      <c r="M354" s="5">
        <f t="shared" si="103"/>
        <v>0</v>
      </c>
      <c r="N354" s="5">
        <f t="shared" si="103"/>
        <v>0</v>
      </c>
      <c r="O354" s="5">
        <f t="shared" si="103"/>
        <v>0</v>
      </c>
      <c r="P354" s="6">
        <f>COUNTIF(P346:P350,2)</f>
        <v>0</v>
      </c>
      <c r="Q354" s="6">
        <f>COUNTIF(Q346:Q350,"Dissatisfied")</f>
        <v>0</v>
      </c>
    </row>
    <row r="355" spans="1:17">
      <c r="F355" s="4" t="s">
        <v>93</v>
      </c>
      <c r="G355" s="5">
        <f>COUNTIF(G346:G350,"Strongly Disagree")</f>
        <v>0</v>
      </c>
      <c r="H355" s="5">
        <f t="shared" ref="H355:O355" si="104">COUNTIF(H346:H350,"Strongly Disagree")</f>
        <v>1</v>
      </c>
      <c r="I355" s="5">
        <f t="shared" si="104"/>
        <v>0</v>
      </c>
      <c r="J355" s="5">
        <f t="shared" si="104"/>
        <v>1</v>
      </c>
      <c r="K355" s="5">
        <f t="shared" si="104"/>
        <v>0</v>
      </c>
      <c r="L355" s="5">
        <f t="shared" si="104"/>
        <v>1</v>
      </c>
      <c r="M355" s="5">
        <f t="shared" si="104"/>
        <v>0</v>
      </c>
      <c r="N355" s="5">
        <f t="shared" si="104"/>
        <v>1</v>
      </c>
      <c r="O355" s="5">
        <f t="shared" si="104"/>
        <v>0</v>
      </c>
      <c r="P355" s="6">
        <f>COUNTIF(P346:P350,1)</f>
        <v>0</v>
      </c>
      <c r="Q355" s="6">
        <f>COUNTIF(Q346:Q350,"Highly Dissatisfied")</f>
        <v>0</v>
      </c>
    </row>
    <row r="359" spans="1:17">
      <c r="A359" t="s">
        <v>30</v>
      </c>
      <c r="B359" t="s">
        <v>27</v>
      </c>
      <c r="C359" t="s">
        <v>28</v>
      </c>
      <c r="D359" t="s">
        <v>20</v>
      </c>
      <c r="E359">
        <v>220810</v>
      </c>
      <c r="F359" t="s">
        <v>31</v>
      </c>
      <c r="G359" t="s">
        <v>24</v>
      </c>
      <c r="H359" t="s">
        <v>24</v>
      </c>
      <c r="I359" t="s">
        <v>24</v>
      </c>
      <c r="J359" t="s">
        <v>24</v>
      </c>
      <c r="K359" t="s">
        <v>24</v>
      </c>
      <c r="L359" t="s">
        <v>24</v>
      </c>
      <c r="M359" t="s">
        <v>24</v>
      </c>
      <c r="N359" t="s">
        <v>24</v>
      </c>
      <c r="O359" t="s">
        <v>24</v>
      </c>
      <c r="P359">
        <v>5</v>
      </c>
      <c r="Q359" t="s">
        <v>29</v>
      </c>
    </row>
    <row r="360" spans="1:17">
      <c r="A360" t="s">
        <v>61</v>
      </c>
      <c r="B360" t="s">
        <v>58</v>
      </c>
      <c r="C360" t="s">
        <v>59</v>
      </c>
      <c r="D360" t="s">
        <v>20</v>
      </c>
      <c r="E360">
        <v>220804</v>
      </c>
      <c r="F360" t="s">
        <v>31</v>
      </c>
      <c r="G360" t="s">
        <v>22</v>
      </c>
      <c r="H360" t="s">
        <v>22</v>
      </c>
      <c r="I360" t="s">
        <v>22</v>
      </c>
      <c r="J360" t="s">
        <v>22</v>
      </c>
      <c r="K360" t="s">
        <v>22</v>
      </c>
      <c r="L360" t="s">
        <v>22</v>
      </c>
      <c r="M360" t="s">
        <v>22</v>
      </c>
      <c r="N360" t="s">
        <v>22</v>
      </c>
      <c r="O360" t="s">
        <v>22</v>
      </c>
      <c r="P360">
        <v>2</v>
      </c>
      <c r="Q360" t="s">
        <v>29</v>
      </c>
    </row>
    <row r="361" spans="1:17">
      <c r="A361" t="s">
        <v>100</v>
      </c>
      <c r="B361" t="s">
        <v>96</v>
      </c>
      <c r="C361" t="s">
        <v>97</v>
      </c>
      <c r="D361" t="s">
        <v>20</v>
      </c>
      <c r="E361">
        <v>220747</v>
      </c>
      <c r="F361" t="s">
        <v>31</v>
      </c>
      <c r="G361" t="s">
        <v>22</v>
      </c>
      <c r="H361" t="s">
        <v>22</v>
      </c>
      <c r="I361" t="s">
        <v>22</v>
      </c>
      <c r="J361" t="s">
        <v>22</v>
      </c>
      <c r="K361" t="s">
        <v>22</v>
      </c>
      <c r="L361" t="s">
        <v>22</v>
      </c>
      <c r="M361" t="s">
        <v>22</v>
      </c>
      <c r="N361" t="s">
        <v>22</v>
      </c>
      <c r="O361" t="s">
        <v>22</v>
      </c>
      <c r="P361">
        <v>4</v>
      </c>
      <c r="Q361" t="s">
        <v>78</v>
      </c>
    </row>
    <row r="362" spans="1:17">
      <c r="A362" t="s">
        <v>110</v>
      </c>
      <c r="B362" t="s">
        <v>111</v>
      </c>
      <c r="C362" t="s">
        <v>112</v>
      </c>
      <c r="D362" t="s">
        <v>20</v>
      </c>
      <c r="E362">
        <v>220702</v>
      </c>
      <c r="F362" t="s">
        <v>31</v>
      </c>
      <c r="G362" t="s">
        <v>22</v>
      </c>
      <c r="H362" t="s">
        <v>22</v>
      </c>
      <c r="I362" t="s">
        <v>24</v>
      </c>
      <c r="J362" t="s">
        <v>24</v>
      </c>
      <c r="K362" t="s">
        <v>24</v>
      </c>
      <c r="L362" t="s">
        <v>24</v>
      </c>
      <c r="M362" t="s">
        <v>22</v>
      </c>
      <c r="N362" t="s">
        <v>22</v>
      </c>
      <c r="O362" t="s">
        <v>22</v>
      </c>
      <c r="P362">
        <v>5</v>
      </c>
      <c r="Q362" t="s">
        <v>29</v>
      </c>
    </row>
    <row r="363" spans="1:17">
      <c r="A363" t="s">
        <v>116</v>
      </c>
      <c r="B363" t="s">
        <v>117</v>
      </c>
      <c r="C363" t="s">
        <v>118</v>
      </c>
      <c r="D363" t="s">
        <v>20</v>
      </c>
      <c r="E363">
        <v>220705</v>
      </c>
      <c r="F363" t="s">
        <v>31</v>
      </c>
      <c r="G363" t="s">
        <v>22</v>
      </c>
      <c r="H363" t="s">
        <v>24</v>
      </c>
      <c r="I363" t="s">
        <v>22</v>
      </c>
      <c r="J363" t="s">
        <v>24</v>
      </c>
      <c r="K363" t="s">
        <v>24</v>
      </c>
      <c r="L363" t="s">
        <v>22</v>
      </c>
      <c r="M363" t="s">
        <v>24</v>
      </c>
      <c r="N363" t="s">
        <v>24</v>
      </c>
      <c r="O363" t="s">
        <v>22</v>
      </c>
      <c r="P363">
        <v>4</v>
      </c>
      <c r="Q363" t="s">
        <v>29</v>
      </c>
    </row>
    <row r="364" spans="1:17">
      <c r="A364" t="s">
        <v>179</v>
      </c>
      <c r="B364" t="s">
        <v>177</v>
      </c>
      <c r="C364" t="s">
        <v>178</v>
      </c>
      <c r="D364" t="s">
        <v>20</v>
      </c>
      <c r="E364">
        <v>220791</v>
      </c>
      <c r="F364" t="s">
        <v>31</v>
      </c>
      <c r="G364" t="s">
        <v>22</v>
      </c>
      <c r="H364" t="s">
        <v>24</v>
      </c>
      <c r="I364" t="s">
        <v>22</v>
      </c>
      <c r="J364" t="s">
        <v>22</v>
      </c>
      <c r="K364" t="s">
        <v>22</v>
      </c>
      <c r="L364" t="s">
        <v>22</v>
      </c>
      <c r="M364" t="s">
        <v>24</v>
      </c>
      <c r="N364" t="s">
        <v>22</v>
      </c>
      <c r="O364" t="s">
        <v>22</v>
      </c>
      <c r="P364">
        <v>4</v>
      </c>
      <c r="Q364" t="s">
        <v>29</v>
      </c>
    </row>
    <row r="365" spans="1:17">
      <c r="A365" t="s">
        <v>211</v>
      </c>
      <c r="B365" t="s">
        <v>212</v>
      </c>
      <c r="C365" t="s">
        <v>213</v>
      </c>
      <c r="D365" t="s">
        <v>20</v>
      </c>
      <c r="E365">
        <v>220815</v>
      </c>
      <c r="F365" t="s">
        <v>31</v>
      </c>
      <c r="G365" t="s">
        <v>22</v>
      </c>
      <c r="H365" t="s">
        <v>22</v>
      </c>
      <c r="I365" t="s">
        <v>22</v>
      </c>
      <c r="J365" t="s">
        <v>22</v>
      </c>
      <c r="K365" t="s">
        <v>22</v>
      </c>
      <c r="L365" t="s">
        <v>47</v>
      </c>
      <c r="M365" t="s">
        <v>47</v>
      </c>
      <c r="N365" t="s">
        <v>22</v>
      </c>
      <c r="O365" t="s">
        <v>47</v>
      </c>
      <c r="P365">
        <v>3</v>
      </c>
      <c r="Q365" t="s">
        <v>78</v>
      </c>
    </row>
    <row r="366" spans="1:17">
      <c r="A366" t="s">
        <v>277</v>
      </c>
      <c r="B366" t="s">
        <v>278</v>
      </c>
      <c r="C366" t="s">
        <v>279</v>
      </c>
      <c r="D366" t="s">
        <v>20</v>
      </c>
      <c r="F366" t="s">
        <v>31</v>
      </c>
      <c r="G366" t="s">
        <v>24</v>
      </c>
      <c r="H366" t="s">
        <v>24</v>
      </c>
      <c r="I366" t="s">
        <v>24</v>
      </c>
      <c r="J366" t="s">
        <v>24</v>
      </c>
      <c r="K366" t="s">
        <v>24</v>
      </c>
      <c r="L366" t="s">
        <v>24</v>
      </c>
      <c r="M366" t="s">
        <v>24</v>
      </c>
      <c r="N366" t="s">
        <v>24</v>
      </c>
      <c r="O366" t="s">
        <v>24</v>
      </c>
      <c r="P366">
        <v>5</v>
      </c>
      <c r="Q366" t="s">
        <v>36</v>
      </c>
    </row>
    <row r="367" spans="1:17">
      <c r="A367" t="s">
        <v>317</v>
      </c>
      <c r="B367" t="s">
        <v>309</v>
      </c>
      <c r="C367" t="s">
        <v>318</v>
      </c>
      <c r="D367" t="s">
        <v>20</v>
      </c>
      <c r="E367">
        <v>220718</v>
      </c>
      <c r="F367" t="s">
        <v>31</v>
      </c>
      <c r="G367" t="s">
        <v>22</v>
      </c>
      <c r="H367" t="s">
        <v>22</v>
      </c>
      <c r="I367" t="s">
        <v>22</v>
      </c>
      <c r="J367" t="s">
        <v>22</v>
      </c>
      <c r="K367" t="s">
        <v>22</v>
      </c>
      <c r="L367" t="s">
        <v>22</v>
      </c>
      <c r="M367" t="s">
        <v>22</v>
      </c>
      <c r="N367" t="s">
        <v>22</v>
      </c>
      <c r="O367" t="s">
        <v>23</v>
      </c>
      <c r="P367">
        <v>4</v>
      </c>
      <c r="Q367" t="s">
        <v>78</v>
      </c>
    </row>
    <row r="368" spans="1:17">
      <c r="A368" t="s">
        <v>361</v>
      </c>
      <c r="B368" t="s">
        <v>355</v>
      </c>
      <c r="C368" t="s">
        <v>362</v>
      </c>
      <c r="D368" t="s">
        <v>20</v>
      </c>
      <c r="E368">
        <v>220778</v>
      </c>
      <c r="F368" t="s">
        <v>31</v>
      </c>
      <c r="G368" t="s">
        <v>22</v>
      </c>
      <c r="H368" t="s">
        <v>22</v>
      </c>
      <c r="I368" t="s">
        <v>22</v>
      </c>
      <c r="J368" t="s">
        <v>22</v>
      </c>
      <c r="K368" t="s">
        <v>22</v>
      </c>
      <c r="L368" t="s">
        <v>22</v>
      </c>
      <c r="M368" t="s">
        <v>22</v>
      </c>
      <c r="N368" t="s">
        <v>22</v>
      </c>
      <c r="O368" t="s">
        <v>22</v>
      </c>
      <c r="P368">
        <v>4</v>
      </c>
      <c r="Q368" t="s">
        <v>29</v>
      </c>
    </row>
    <row r="369" spans="1:17">
      <c r="A369" t="s">
        <v>367</v>
      </c>
      <c r="B369" t="s">
        <v>355</v>
      </c>
      <c r="C369" t="s">
        <v>358</v>
      </c>
      <c r="D369" t="s">
        <v>20</v>
      </c>
      <c r="E369">
        <v>220778</v>
      </c>
      <c r="F369" t="s">
        <v>31</v>
      </c>
      <c r="G369" t="s">
        <v>22</v>
      </c>
      <c r="H369" t="s">
        <v>22</v>
      </c>
      <c r="I369" t="s">
        <v>22</v>
      </c>
      <c r="J369" t="s">
        <v>22</v>
      </c>
      <c r="K369" t="s">
        <v>22</v>
      </c>
      <c r="L369" t="s">
        <v>22</v>
      </c>
      <c r="M369" t="s">
        <v>22</v>
      </c>
      <c r="N369" t="s">
        <v>22</v>
      </c>
      <c r="O369" t="s">
        <v>22</v>
      </c>
      <c r="P369">
        <v>4</v>
      </c>
      <c r="Q369" t="s">
        <v>29</v>
      </c>
    </row>
    <row r="370" spans="1:17">
      <c r="A370" t="s">
        <v>397</v>
      </c>
      <c r="B370" t="s">
        <v>395</v>
      </c>
      <c r="C370" t="s">
        <v>396</v>
      </c>
      <c r="D370" t="s">
        <v>20</v>
      </c>
      <c r="E370">
        <v>220706</v>
      </c>
      <c r="F370" t="s">
        <v>31</v>
      </c>
      <c r="G370" t="s">
        <v>22</v>
      </c>
      <c r="H370" t="s">
        <v>24</v>
      </c>
      <c r="I370" t="s">
        <v>24</v>
      </c>
      <c r="J370" t="s">
        <v>22</v>
      </c>
      <c r="K370" t="s">
        <v>24</v>
      </c>
      <c r="L370" t="s">
        <v>24</v>
      </c>
      <c r="M370" t="s">
        <v>24</v>
      </c>
      <c r="N370" t="s">
        <v>24</v>
      </c>
      <c r="O370" t="s">
        <v>22</v>
      </c>
      <c r="P370">
        <v>4</v>
      </c>
      <c r="Q370" t="s">
        <v>36</v>
      </c>
    </row>
    <row r="371" spans="1:17">
      <c r="F371" s="4" t="s">
        <v>24</v>
      </c>
      <c r="G371" s="5">
        <f>COUNTIF(G359:G370,"Strongly Agree")</f>
        <v>2</v>
      </c>
      <c r="H371" s="5">
        <f t="shared" ref="H371:O371" si="105">COUNTIF(H359:H370,"Strongly Agree")</f>
        <v>5</v>
      </c>
      <c r="I371" s="5">
        <f t="shared" si="105"/>
        <v>4</v>
      </c>
      <c r="J371" s="5">
        <f t="shared" si="105"/>
        <v>4</v>
      </c>
      <c r="K371" s="5">
        <f t="shared" si="105"/>
        <v>5</v>
      </c>
      <c r="L371" s="5">
        <f t="shared" si="105"/>
        <v>4</v>
      </c>
      <c r="M371" s="5">
        <f t="shared" si="105"/>
        <v>5</v>
      </c>
      <c r="N371" s="5">
        <f t="shared" si="105"/>
        <v>4</v>
      </c>
      <c r="O371" s="5">
        <f t="shared" si="105"/>
        <v>2</v>
      </c>
      <c r="P371" s="6">
        <f>COUNTIF(P359:P370,"5")</f>
        <v>3</v>
      </c>
      <c r="Q371" s="6">
        <f>COUNTIF(Q359:Q370,"Highly Satisfied")</f>
        <v>2</v>
      </c>
    </row>
    <row r="372" spans="1:17">
      <c r="F372" s="4" t="s">
        <v>22</v>
      </c>
      <c r="G372" s="5">
        <f>COUNTIF(G359:G370,"Agree")</f>
        <v>10</v>
      </c>
      <c r="H372" s="5">
        <f t="shared" ref="H372:O372" si="106">COUNTIF(H359:H370,"Agree")</f>
        <v>7</v>
      </c>
      <c r="I372" s="5">
        <f t="shared" si="106"/>
        <v>8</v>
      </c>
      <c r="J372" s="5">
        <f t="shared" si="106"/>
        <v>8</v>
      </c>
      <c r="K372" s="5">
        <f t="shared" si="106"/>
        <v>7</v>
      </c>
      <c r="L372" s="5">
        <f t="shared" si="106"/>
        <v>7</v>
      </c>
      <c r="M372" s="5">
        <f t="shared" si="106"/>
        <v>6</v>
      </c>
      <c r="N372" s="5">
        <f t="shared" si="106"/>
        <v>8</v>
      </c>
      <c r="O372" s="5">
        <f t="shared" si="106"/>
        <v>8</v>
      </c>
      <c r="P372" s="6">
        <f>COUNTIF(P359:P370,"4")</f>
        <v>7</v>
      </c>
      <c r="Q372" s="6">
        <f>COUNTIF(Q359:Q370,"Satisfied")</f>
        <v>7</v>
      </c>
    </row>
    <row r="373" spans="1:17">
      <c r="F373" s="4" t="s">
        <v>23</v>
      </c>
      <c r="G373" s="5">
        <f>COUNTIF(G359:G370,"Not Agree &amp; Not Disagree")</f>
        <v>0</v>
      </c>
      <c r="H373" s="5">
        <f t="shared" ref="H373:O373" si="107">COUNTIF(H359:H370,"Not Agree &amp; Not Disagree")</f>
        <v>0</v>
      </c>
      <c r="I373" s="5">
        <f t="shared" si="107"/>
        <v>0</v>
      </c>
      <c r="J373" s="5">
        <f t="shared" si="107"/>
        <v>0</v>
      </c>
      <c r="K373" s="5">
        <f t="shared" si="107"/>
        <v>0</v>
      </c>
      <c r="L373" s="5">
        <f t="shared" si="107"/>
        <v>0</v>
      </c>
      <c r="M373" s="5">
        <f t="shared" si="107"/>
        <v>0</v>
      </c>
      <c r="N373" s="5">
        <f t="shared" si="107"/>
        <v>0</v>
      </c>
      <c r="O373" s="5">
        <f t="shared" si="107"/>
        <v>1</v>
      </c>
      <c r="P373" s="6">
        <f>COUNTIF(P359:P370,3)</f>
        <v>1</v>
      </c>
      <c r="Q373" s="6">
        <f>COUNTIF(Q359:Q370,"Avarage")</f>
        <v>3</v>
      </c>
    </row>
    <row r="374" spans="1:17">
      <c r="F374" s="4" t="s">
        <v>47</v>
      </c>
      <c r="G374" s="5">
        <f>COUNTIF(G359:G370,"Disagree")</f>
        <v>0</v>
      </c>
      <c r="H374" s="5">
        <f t="shared" ref="H374:O374" si="108">COUNTIF(H359:H370,"Disagree")</f>
        <v>0</v>
      </c>
      <c r="I374" s="5">
        <f t="shared" si="108"/>
        <v>0</v>
      </c>
      <c r="J374" s="5">
        <f t="shared" si="108"/>
        <v>0</v>
      </c>
      <c r="K374" s="5">
        <f t="shared" si="108"/>
        <v>0</v>
      </c>
      <c r="L374" s="5">
        <f t="shared" si="108"/>
        <v>1</v>
      </c>
      <c r="M374" s="5">
        <f t="shared" si="108"/>
        <v>1</v>
      </c>
      <c r="N374" s="5">
        <f t="shared" si="108"/>
        <v>0</v>
      </c>
      <c r="O374" s="5">
        <f t="shared" si="108"/>
        <v>1</v>
      </c>
      <c r="P374" s="6">
        <f>COUNTIF(P359:P370,2)</f>
        <v>1</v>
      </c>
      <c r="Q374" s="6">
        <f>COUNTIF(Q359:Q370,"Dissatisfied")</f>
        <v>0</v>
      </c>
    </row>
    <row r="375" spans="1:17">
      <c r="F375" s="4" t="s">
        <v>93</v>
      </c>
      <c r="G375" s="5">
        <f>COUNTIF(G359:G370,"Strongly Disagree")</f>
        <v>0</v>
      </c>
      <c r="H375" s="5">
        <f t="shared" ref="H375:O375" si="109">COUNTIF(H359:H370,"Strongly Disagree")</f>
        <v>0</v>
      </c>
      <c r="I375" s="5">
        <f t="shared" si="109"/>
        <v>0</v>
      </c>
      <c r="J375" s="5">
        <f t="shared" si="109"/>
        <v>0</v>
      </c>
      <c r="K375" s="5">
        <f t="shared" si="109"/>
        <v>0</v>
      </c>
      <c r="L375" s="5">
        <f t="shared" si="109"/>
        <v>0</v>
      </c>
      <c r="M375" s="5">
        <f t="shared" si="109"/>
        <v>0</v>
      </c>
      <c r="N375" s="5">
        <f t="shared" si="109"/>
        <v>0</v>
      </c>
      <c r="O375" s="5">
        <f t="shared" si="109"/>
        <v>0</v>
      </c>
      <c r="P375" s="6">
        <f>COUNTIF(P359:P370,1)</f>
        <v>0</v>
      </c>
      <c r="Q375" s="6">
        <f>COUNTIF(Q359:Q370,"Highly Dissatisfied")</f>
        <v>0</v>
      </c>
    </row>
    <row r="379" spans="1:17">
      <c r="A379" t="s">
        <v>139</v>
      </c>
      <c r="B379" t="s">
        <v>136</v>
      </c>
      <c r="C379" t="s">
        <v>137</v>
      </c>
      <c r="D379" t="s">
        <v>45</v>
      </c>
      <c r="E379">
        <v>220458</v>
      </c>
      <c r="F379" t="s">
        <v>99</v>
      </c>
      <c r="G379" t="s">
        <v>47</v>
      </c>
      <c r="H379" t="s">
        <v>47</v>
      </c>
      <c r="I379" t="s">
        <v>47</v>
      </c>
      <c r="J379" t="s">
        <v>47</v>
      </c>
      <c r="K379" t="s">
        <v>47</v>
      </c>
      <c r="L379" t="s">
        <v>93</v>
      </c>
      <c r="M379" t="s">
        <v>47</v>
      </c>
      <c r="N379" t="s">
        <v>47</v>
      </c>
      <c r="O379" t="s">
        <v>47</v>
      </c>
      <c r="P379">
        <v>1</v>
      </c>
      <c r="Q379" t="s">
        <v>138</v>
      </c>
    </row>
    <row r="380" spans="1:17">
      <c r="A380" t="s">
        <v>333</v>
      </c>
      <c r="B380" t="s">
        <v>334</v>
      </c>
      <c r="C380" t="s">
        <v>335</v>
      </c>
      <c r="D380" t="s">
        <v>45</v>
      </c>
      <c r="F380" t="s">
        <v>99</v>
      </c>
      <c r="G380" t="s">
        <v>22</v>
      </c>
      <c r="H380" t="s">
        <v>22</v>
      </c>
      <c r="I380" t="s">
        <v>22</v>
      </c>
      <c r="J380" t="s">
        <v>24</v>
      </c>
      <c r="K380" t="s">
        <v>22</v>
      </c>
      <c r="L380" t="s">
        <v>22</v>
      </c>
      <c r="M380" t="s">
        <v>22</v>
      </c>
      <c r="N380" t="s">
        <v>22</v>
      </c>
      <c r="O380" t="s">
        <v>22</v>
      </c>
      <c r="P380">
        <v>5</v>
      </c>
      <c r="Q380" t="s">
        <v>29</v>
      </c>
    </row>
    <row r="381" spans="1:17" s="7" customFormat="1">
      <c r="F381" s="4" t="s">
        <v>24</v>
      </c>
      <c r="G381" s="5">
        <f>COUNTIF(G379:G380,"Strongly Agree")</f>
        <v>0</v>
      </c>
      <c r="H381" s="5">
        <f t="shared" ref="H381" si="110">COUNTIF(H379:H380,"Strongly Agree")</f>
        <v>0</v>
      </c>
      <c r="I381" s="5">
        <f t="shared" ref="I381" si="111">COUNTIF(I379:I380,"Strongly Agree")</f>
        <v>0</v>
      </c>
      <c r="J381" s="5">
        <f t="shared" ref="J381" si="112">COUNTIF(J379:J380,"Strongly Agree")</f>
        <v>1</v>
      </c>
      <c r="K381" s="5">
        <f t="shared" ref="K381" si="113">COUNTIF(K379:K380,"Strongly Agree")</f>
        <v>0</v>
      </c>
      <c r="L381" s="5">
        <f t="shared" ref="L381" si="114">COUNTIF(L379:L380,"Strongly Agree")</f>
        <v>0</v>
      </c>
      <c r="M381" s="5">
        <f t="shared" ref="M381" si="115">COUNTIF(M379:M380,"Strongly Agree")</f>
        <v>0</v>
      </c>
      <c r="N381" s="5">
        <f t="shared" ref="N381" si="116">COUNTIF(N379:N380,"Strongly Agree")</f>
        <v>0</v>
      </c>
      <c r="O381" s="5">
        <f t="shared" ref="O381" si="117">COUNTIF(O379:O380,"Strongly Agree")</f>
        <v>0</v>
      </c>
      <c r="P381" s="6">
        <f>COUNTIF(P379:P380,"5")</f>
        <v>1</v>
      </c>
      <c r="Q381" s="6">
        <f>COUNTIF(Q379:Q380,"Highly Satisfied")</f>
        <v>0</v>
      </c>
    </row>
    <row r="382" spans="1:17" s="7" customFormat="1">
      <c r="F382" s="4" t="s">
        <v>22</v>
      </c>
      <c r="G382" s="5">
        <f>COUNTIF(G379:G380,"Agree")</f>
        <v>1</v>
      </c>
      <c r="H382" s="5">
        <f t="shared" ref="H382:O382" si="118">COUNTIF(H379:H380,"Agree")</f>
        <v>1</v>
      </c>
      <c r="I382" s="5">
        <f t="shared" si="118"/>
        <v>1</v>
      </c>
      <c r="J382" s="5">
        <f t="shared" si="118"/>
        <v>0</v>
      </c>
      <c r="K382" s="5">
        <f t="shared" si="118"/>
        <v>1</v>
      </c>
      <c r="L382" s="5">
        <f t="shared" si="118"/>
        <v>1</v>
      </c>
      <c r="M382" s="5">
        <f t="shared" si="118"/>
        <v>1</v>
      </c>
      <c r="N382" s="5">
        <f t="shared" si="118"/>
        <v>1</v>
      </c>
      <c r="O382" s="5">
        <f t="shared" si="118"/>
        <v>1</v>
      </c>
      <c r="P382" s="6">
        <f>COUNTIF(P379:P380,"4")</f>
        <v>0</v>
      </c>
      <c r="Q382" s="6">
        <f>COUNTIF(Q379:Q380,"Satisfied")</f>
        <v>1</v>
      </c>
    </row>
    <row r="383" spans="1:17" s="7" customFormat="1">
      <c r="F383" s="4" t="s">
        <v>23</v>
      </c>
      <c r="G383" s="5">
        <f>COUNTIF(G379:G380,"Not Agree &amp; Not Disagree")</f>
        <v>0</v>
      </c>
      <c r="H383" s="5">
        <f t="shared" ref="H383:O383" si="119">COUNTIF(H379:H380,"Not Agree &amp; Not Disagree")</f>
        <v>0</v>
      </c>
      <c r="I383" s="5">
        <f t="shared" si="119"/>
        <v>0</v>
      </c>
      <c r="J383" s="5">
        <f t="shared" si="119"/>
        <v>0</v>
      </c>
      <c r="K383" s="5">
        <f t="shared" si="119"/>
        <v>0</v>
      </c>
      <c r="L383" s="5">
        <f t="shared" si="119"/>
        <v>0</v>
      </c>
      <c r="M383" s="5">
        <f t="shared" si="119"/>
        <v>0</v>
      </c>
      <c r="N383" s="5">
        <f t="shared" si="119"/>
        <v>0</v>
      </c>
      <c r="O383" s="5">
        <f t="shared" si="119"/>
        <v>0</v>
      </c>
      <c r="P383" s="6">
        <f>COUNTIF(P379:P380,3)</f>
        <v>0</v>
      </c>
      <c r="Q383" s="6">
        <f>COUNTIF(Q379:Q380,"Avarage")</f>
        <v>0</v>
      </c>
    </row>
    <row r="384" spans="1:17" s="7" customFormat="1">
      <c r="F384" s="4" t="s">
        <v>47</v>
      </c>
      <c r="G384" s="5">
        <f>COUNTIF(G379:G380,"Disagree")</f>
        <v>1</v>
      </c>
      <c r="H384" s="5">
        <f t="shared" ref="H384:O384" si="120">COUNTIF(H379:H380,"Disagree")</f>
        <v>1</v>
      </c>
      <c r="I384" s="5">
        <f t="shared" si="120"/>
        <v>1</v>
      </c>
      <c r="J384" s="5">
        <f t="shared" si="120"/>
        <v>1</v>
      </c>
      <c r="K384" s="5">
        <f t="shared" si="120"/>
        <v>1</v>
      </c>
      <c r="L384" s="5">
        <f t="shared" si="120"/>
        <v>0</v>
      </c>
      <c r="M384" s="5">
        <f t="shared" si="120"/>
        <v>1</v>
      </c>
      <c r="N384" s="5">
        <f t="shared" si="120"/>
        <v>1</v>
      </c>
      <c r="O384" s="5">
        <f t="shared" si="120"/>
        <v>1</v>
      </c>
      <c r="P384" s="6">
        <f>COUNTIF(P379:P380,2)</f>
        <v>0</v>
      </c>
      <c r="Q384" s="6">
        <f>COUNTIF(Q379:Q380,"Dissatisfied")</f>
        <v>1</v>
      </c>
    </row>
    <row r="385" spans="1:17" s="7" customFormat="1">
      <c r="F385" s="4" t="s">
        <v>93</v>
      </c>
      <c r="G385" s="5">
        <f>COUNTIF(G379:G380,"Strongly Disagree")</f>
        <v>0</v>
      </c>
      <c r="H385" s="5">
        <f t="shared" ref="H385:O385" si="121">COUNTIF(H379:H380,"Strongly Disagree")</f>
        <v>0</v>
      </c>
      <c r="I385" s="5">
        <f t="shared" si="121"/>
        <v>0</v>
      </c>
      <c r="J385" s="5">
        <f t="shared" si="121"/>
        <v>0</v>
      </c>
      <c r="K385" s="5">
        <f t="shared" si="121"/>
        <v>0</v>
      </c>
      <c r="L385" s="5">
        <f t="shared" si="121"/>
        <v>1</v>
      </c>
      <c r="M385" s="5">
        <f t="shared" si="121"/>
        <v>0</v>
      </c>
      <c r="N385" s="5">
        <f t="shared" si="121"/>
        <v>0</v>
      </c>
      <c r="O385" s="5">
        <f t="shared" si="121"/>
        <v>0</v>
      </c>
      <c r="P385" s="6">
        <f>COUNTIF(P379:P380,1)</f>
        <v>1</v>
      </c>
      <c r="Q385" s="6">
        <f>COUNTIF(Q379:Q380,"Highly Dissatisfied")</f>
        <v>0</v>
      </c>
    </row>
    <row r="386" spans="1:17" s="7" customFormat="1"/>
    <row r="390" spans="1:17">
      <c r="A390" t="s">
        <v>153</v>
      </c>
      <c r="B390" t="s">
        <v>154</v>
      </c>
      <c r="C390" t="s">
        <v>155</v>
      </c>
      <c r="D390" t="s">
        <v>40</v>
      </c>
      <c r="E390">
        <v>220548</v>
      </c>
      <c r="F390" t="s">
        <v>99</v>
      </c>
      <c r="G390" t="s">
        <v>22</v>
      </c>
      <c r="H390" t="s">
        <v>22</v>
      </c>
      <c r="I390" t="s">
        <v>22</v>
      </c>
      <c r="J390" t="s">
        <v>22</v>
      </c>
      <c r="K390" t="s">
        <v>22</v>
      </c>
      <c r="L390" t="s">
        <v>22</v>
      </c>
      <c r="M390" t="s">
        <v>22</v>
      </c>
      <c r="N390" t="s">
        <v>22</v>
      </c>
      <c r="O390" t="s">
        <v>22</v>
      </c>
      <c r="P390">
        <v>3</v>
      </c>
      <c r="Q390" t="s">
        <v>29</v>
      </c>
    </row>
    <row r="391" spans="1:17">
      <c r="A391" t="s">
        <v>163</v>
      </c>
      <c r="B391" t="s">
        <v>161</v>
      </c>
      <c r="C391" t="s">
        <v>164</v>
      </c>
      <c r="D391" t="s">
        <v>40</v>
      </c>
      <c r="E391">
        <v>220585</v>
      </c>
      <c r="F391" t="s">
        <v>99</v>
      </c>
      <c r="G391" t="s">
        <v>93</v>
      </c>
      <c r="H391" t="s">
        <v>24</v>
      </c>
      <c r="I391" t="s">
        <v>47</v>
      </c>
      <c r="J391" t="s">
        <v>93</v>
      </c>
      <c r="K391" t="s">
        <v>24</v>
      </c>
      <c r="L391" t="s">
        <v>47</v>
      </c>
      <c r="M391" t="s">
        <v>93</v>
      </c>
      <c r="N391" t="s">
        <v>24</v>
      </c>
      <c r="O391" t="s">
        <v>22</v>
      </c>
      <c r="P391">
        <v>5</v>
      </c>
      <c r="Q391" t="s">
        <v>25</v>
      </c>
    </row>
    <row r="392" spans="1:17">
      <c r="A392" t="s">
        <v>284</v>
      </c>
      <c r="B392" t="s">
        <v>281</v>
      </c>
      <c r="C392" t="s">
        <v>282</v>
      </c>
      <c r="D392" t="s">
        <v>40</v>
      </c>
      <c r="E392">
        <v>220589</v>
      </c>
      <c r="F392" t="s">
        <v>99</v>
      </c>
      <c r="G392" t="s">
        <v>22</v>
      </c>
      <c r="H392" t="s">
        <v>22</v>
      </c>
      <c r="I392" t="s">
        <v>22</v>
      </c>
      <c r="J392" t="s">
        <v>22</v>
      </c>
      <c r="K392" t="s">
        <v>22</v>
      </c>
      <c r="L392" t="s">
        <v>22</v>
      </c>
      <c r="M392" t="s">
        <v>22</v>
      </c>
      <c r="N392" t="s">
        <v>22</v>
      </c>
      <c r="O392" t="s">
        <v>22</v>
      </c>
      <c r="P392">
        <v>4</v>
      </c>
      <c r="Q392" t="s">
        <v>78</v>
      </c>
    </row>
    <row r="393" spans="1:17">
      <c r="A393" t="s">
        <v>398</v>
      </c>
      <c r="B393" t="s">
        <v>399</v>
      </c>
      <c r="C393" t="s">
        <v>400</v>
      </c>
      <c r="D393" t="s">
        <v>40</v>
      </c>
      <c r="F393" t="s">
        <v>99</v>
      </c>
      <c r="G393" t="s">
        <v>22</v>
      </c>
      <c r="H393" t="s">
        <v>22</v>
      </c>
      <c r="I393" t="s">
        <v>22</v>
      </c>
      <c r="J393" t="s">
        <v>22</v>
      </c>
      <c r="K393" t="s">
        <v>22</v>
      </c>
      <c r="L393" t="s">
        <v>22</v>
      </c>
      <c r="M393" t="s">
        <v>22</v>
      </c>
      <c r="N393" t="s">
        <v>22</v>
      </c>
      <c r="O393" t="s">
        <v>22</v>
      </c>
      <c r="P393">
        <v>3</v>
      </c>
      <c r="Q393" t="s">
        <v>78</v>
      </c>
    </row>
    <row r="394" spans="1:17">
      <c r="F394" s="4" t="s">
        <v>24</v>
      </c>
      <c r="G394" s="5">
        <f>COUNTIF(G390:G393,"Strongly Agree")</f>
        <v>0</v>
      </c>
      <c r="H394" s="5">
        <f t="shared" ref="H394:O394" si="122">COUNTIF(H390:H393,"Strongly Agree")</f>
        <v>1</v>
      </c>
      <c r="I394" s="5">
        <f t="shared" si="122"/>
        <v>0</v>
      </c>
      <c r="J394" s="5">
        <f t="shared" si="122"/>
        <v>0</v>
      </c>
      <c r="K394" s="5">
        <f t="shared" si="122"/>
        <v>1</v>
      </c>
      <c r="L394" s="5">
        <f t="shared" si="122"/>
        <v>0</v>
      </c>
      <c r="M394" s="5">
        <f t="shared" si="122"/>
        <v>0</v>
      </c>
      <c r="N394" s="5">
        <f t="shared" si="122"/>
        <v>1</v>
      </c>
      <c r="O394" s="5">
        <f t="shared" si="122"/>
        <v>0</v>
      </c>
      <c r="P394" s="6">
        <f>COUNTIF(P390:P393,"5")</f>
        <v>1</v>
      </c>
      <c r="Q394" s="6">
        <f>COUNTIF(Q390:Q393,"Highly Satisfied")</f>
        <v>0</v>
      </c>
    </row>
    <row r="395" spans="1:17">
      <c r="F395" s="4" t="s">
        <v>22</v>
      </c>
      <c r="G395" s="5">
        <f>COUNTIF(G390:G393,"Agree")</f>
        <v>3</v>
      </c>
      <c r="H395" s="5">
        <f t="shared" ref="H395:O395" si="123">COUNTIF(H390:H393,"Agree")</f>
        <v>3</v>
      </c>
      <c r="I395" s="5">
        <f t="shared" si="123"/>
        <v>3</v>
      </c>
      <c r="J395" s="5">
        <f t="shared" si="123"/>
        <v>3</v>
      </c>
      <c r="K395" s="5">
        <f t="shared" si="123"/>
        <v>3</v>
      </c>
      <c r="L395" s="5">
        <f t="shared" si="123"/>
        <v>3</v>
      </c>
      <c r="M395" s="5">
        <f t="shared" si="123"/>
        <v>3</v>
      </c>
      <c r="N395" s="5">
        <f t="shared" si="123"/>
        <v>3</v>
      </c>
      <c r="O395" s="5">
        <f t="shared" si="123"/>
        <v>4</v>
      </c>
      <c r="P395" s="6">
        <f>COUNTIF(P390:P393,"4")</f>
        <v>1</v>
      </c>
      <c r="Q395" s="6">
        <f>COUNTIF(Q390:Q393,"Satisfied")</f>
        <v>1</v>
      </c>
    </row>
    <row r="396" spans="1:17">
      <c r="F396" s="4" t="s">
        <v>23</v>
      </c>
      <c r="G396" s="5">
        <f>COUNTIF(G390:G393,"Not Agree &amp; Not Disagree")</f>
        <v>0</v>
      </c>
      <c r="H396" s="5">
        <f t="shared" ref="H396:O396" si="124">COUNTIF(H390:H393,"Not Agree &amp; Not Disagree")</f>
        <v>0</v>
      </c>
      <c r="I396" s="5">
        <f t="shared" si="124"/>
        <v>0</v>
      </c>
      <c r="J396" s="5">
        <f t="shared" si="124"/>
        <v>0</v>
      </c>
      <c r="K396" s="5">
        <f t="shared" si="124"/>
        <v>0</v>
      </c>
      <c r="L396" s="5">
        <f t="shared" si="124"/>
        <v>0</v>
      </c>
      <c r="M396" s="5">
        <f t="shared" si="124"/>
        <v>0</v>
      </c>
      <c r="N396" s="5">
        <f t="shared" si="124"/>
        <v>0</v>
      </c>
      <c r="O396" s="5">
        <f t="shared" si="124"/>
        <v>0</v>
      </c>
      <c r="P396" s="6">
        <f>COUNTIF(P390:P393,3)</f>
        <v>2</v>
      </c>
      <c r="Q396" s="6">
        <f>COUNTIF(Q390:Q393,"Avarage")</f>
        <v>2</v>
      </c>
    </row>
    <row r="397" spans="1:17">
      <c r="F397" s="4" t="s">
        <v>47</v>
      </c>
      <c r="G397" s="5">
        <f>COUNTIF(G390:G393,"Disagree")</f>
        <v>0</v>
      </c>
      <c r="H397" s="5">
        <f t="shared" ref="H397:O397" si="125">COUNTIF(H390:H393,"Disagree")</f>
        <v>0</v>
      </c>
      <c r="I397" s="5">
        <f t="shared" si="125"/>
        <v>1</v>
      </c>
      <c r="J397" s="5">
        <f t="shared" si="125"/>
        <v>0</v>
      </c>
      <c r="K397" s="5">
        <f t="shared" si="125"/>
        <v>0</v>
      </c>
      <c r="L397" s="5">
        <f t="shared" si="125"/>
        <v>1</v>
      </c>
      <c r="M397" s="5">
        <f t="shared" si="125"/>
        <v>0</v>
      </c>
      <c r="N397" s="5">
        <f t="shared" si="125"/>
        <v>0</v>
      </c>
      <c r="O397" s="5">
        <f t="shared" si="125"/>
        <v>0</v>
      </c>
      <c r="P397" s="6">
        <f>COUNTIF(P390:P393,2)</f>
        <v>0</v>
      </c>
      <c r="Q397" s="6">
        <f>COUNTIF(Q390:Q393,"Dissatisfied")</f>
        <v>0</v>
      </c>
    </row>
    <row r="398" spans="1:17">
      <c r="F398" s="4" t="s">
        <v>93</v>
      </c>
      <c r="G398" s="5">
        <f>COUNTIF(G390:G393,"Strongly Disagree")</f>
        <v>1</v>
      </c>
      <c r="H398" s="5">
        <f t="shared" ref="H398:O398" si="126">COUNTIF(H390:H393,"Strongly Disagree")</f>
        <v>0</v>
      </c>
      <c r="I398" s="5">
        <f t="shared" si="126"/>
        <v>0</v>
      </c>
      <c r="J398" s="5">
        <f t="shared" si="126"/>
        <v>1</v>
      </c>
      <c r="K398" s="5">
        <f t="shared" si="126"/>
        <v>0</v>
      </c>
      <c r="L398" s="5">
        <f t="shared" si="126"/>
        <v>0</v>
      </c>
      <c r="M398" s="5">
        <f t="shared" si="126"/>
        <v>1</v>
      </c>
      <c r="N398" s="5">
        <f t="shared" si="126"/>
        <v>0</v>
      </c>
      <c r="O398" s="5">
        <f t="shared" si="126"/>
        <v>0</v>
      </c>
      <c r="P398" s="6">
        <f>COUNTIF(P390:P393,1)</f>
        <v>0</v>
      </c>
      <c r="Q398" s="6">
        <f>COUNTIF(Q390:Q393,"Highly Dissatisfied")</f>
        <v>0</v>
      </c>
    </row>
    <row r="402" spans="1:17">
      <c r="A402" t="s">
        <v>98</v>
      </c>
      <c r="B402" t="s">
        <v>96</v>
      </c>
      <c r="C402" t="s">
        <v>97</v>
      </c>
      <c r="D402" t="s">
        <v>20</v>
      </c>
      <c r="E402">
        <v>220747</v>
      </c>
      <c r="F402" t="s">
        <v>99</v>
      </c>
      <c r="G402" t="s">
        <v>22</v>
      </c>
      <c r="H402" t="s">
        <v>22</v>
      </c>
      <c r="I402" t="s">
        <v>22</v>
      </c>
      <c r="J402" t="s">
        <v>22</v>
      </c>
      <c r="K402" t="s">
        <v>22</v>
      </c>
      <c r="L402" t="s">
        <v>22</v>
      </c>
      <c r="M402" t="s">
        <v>22</v>
      </c>
      <c r="N402" t="s">
        <v>22</v>
      </c>
      <c r="O402" t="s">
        <v>47</v>
      </c>
      <c r="P402">
        <v>5</v>
      </c>
      <c r="Q402" t="s">
        <v>78</v>
      </c>
    </row>
    <row r="403" spans="1:17">
      <c r="A403" t="s">
        <v>128</v>
      </c>
      <c r="B403" t="s">
        <v>129</v>
      </c>
      <c r="C403" t="s">
        <v>130</v>
      </c>
      <c r="D403" t="s">
        <v>20</v>
      </c>
      <c r="E403">
        <v>220698</v>
      </c>
      <c r="F403" t="s">
        <v>99</v>
      </c>
      <c r="G403" t="s">
        <v>24</v>
      </c>
      <c r="H403" t="s">
        <v>22</v>
      </c>
      <c r="I403" t="s">
        <v>22</v>
      </c>
      <c r="J403" t="s">
        <v>22</v>
      </c>
      <c r="K403" t="s">
        <v>22</v>
      </c>
      <c r="L403" t="s">
        <v>22</v>
      </c>
      <c r="M403" t="s">
        <v>22</v>
      </c>
      <c r="N403" t="s">
        <v>22</v>
      </c>
      <c r="O403" t="s">
        <v>22</v>
      </c>
      <c r="P403">
        <v>5</v>
      </c>
      <c r="Q403" t="s">
        <v>78</v>
      </c>
    </row>
    <row r="404" spans="1:17">
      <c r="A404" t="s">
        <v>131</v>
      </c>
      <c r="B404" t="s">
        <v>129</v>
      </c>
      <c r="C404" t="s">
        <v>130</v>
      </c>
      <c r="D404" t="s">
        <v>20</v>
      </c>
      <c r="E404">
        <v>220698</v>
      </c>
      <c r="F404" t="s">
        <v>99</v>
      </c>
      <c r="G404" t="s">
        <v>22</v>
      </c>
      <c r="H404" t="s">
        <v>22</v>
      </c>
      <c r="I404" t="s">
        <v>22</v>
      </c>
      <c r="J404" t="s">
        <v>22</v>
      </c>
      <c r="K404" t="s">
        <v>22</v>
      </c>
      <c r="L404" t="s">
        <v>22</v>
      </c>
      <c r="M404" t="s">
        <v>22</v>
      </c>
      <c r="N404" t="s">
        <v>22</v>
      </c>
      <c r="O404" t="s">
        <v>22</v>
      </c>
      <c r="P404">
        <v>5</v>
      </c>
      <c r="Q404" t="s">
        <v>78</v>
      </c>
    </row>
    <row r="405" spans="1:17">
      <c r="A405" t="s">
        <v>208</v>
      </c>
      <c r="B405" t="s">
        <v>209</v>
      </c>
      <c r="C405" t="s">
        <v>210</v>
      </c>
      <c r="D405" t="s">
        <v>20</v>
      </c>
      <c r="E405">
        <v>220814</v>
      </c>
      <c r="F405" t="s">
        <v>99</v>
      </c>
      <c r="G405" t="s">
        <v>22</v>
      </c>
      <c r="H405" t="s">
        <v>22</v>
      </c>
      <c r="I405" t="s">
        <v>22</v>
      </c>
      <c r="J405" t="s">
        <v>24</v>
      </c>
      <c r="K405" t="s">
        <v>22</v>
      </c>
      <c r="L405" t="s">
        <v>22</v>
      </c>
      <c r="M405" t="s">
        <v>22</v>
      </c>
      <c r="N405" t="s">
        <v>22</v>
      </c>
      <c r="O405" t="s">
        <v>22</v>
      </c>
      <c r="P405">
        <v>5</v>
      </c>
      <c r="Q405" t="s">
        <v>36</v>
      </c>
    </row>
    <row r="406" spans="1:17">
      <c r="A406" t="s">
        <v>214</v>
      </c>
      <c r="B406" t="s">
        <v>215</v>
      </c>
      <c r="C406" t="s">
        <v>216</v>
      </c>
      <c r="D406" t="s">
        <v>20</v>
      </c>
      <c r="E406">
        <v>220771</v>
      </c>
      <c r="F406" t="s">
        <v>99</v>
      </c>
      <c r="G406" t="s">
        <v>23</v>
      </c>
      <c r="H406" t="s">
        <v>56</v>
      </c>
      <c r="I406" t="s">
        <v>23</v>
      </c>
      <c r="J406" t="s">
        <v>23</v>
      </c>
      <c r="K406" t="s">
        <v>23</v>
      </c>
      <c r="L406" t="s">
        <v>23</v>
      </c>
      <c r="M406" t="s">
        <v>23</v>
      </c>
      <c r="N406" t="s">
        <v>23</v>
      </c>
      <c r="O406" t="s">
        <v>23</v>
      </c>
      <c r="P406">
        <v>3</v>
      </c>
      <c r="Q406" t="s">
        <v>25</v>
      </c>
    </row>
    <row r="407" spans="1:17">
      <c r="A407" t="s">
        <v>217</v>
      </c>
      <c r="B407" t="s">
        <v>215</v>
      </c>
      <c r="C407" t="s">
        <v>218</v>
      </c>
      <c r="D407" t="s">
        <v>20</v>
      </c>
      <c r="E407">
        <v>220771</v>
      </c>
      <c r="F407" t="s">
        <v>99</v>
      </c>
      <c r="G407" t="s">
        <v>23</v>
      </c>
      <c r="H407" t="s">
        <v>56</v>
      </c>
      <c r="I407" t="s">
        <v>23</v>
      </c>
      <c r="J407" t="s">
        <v>23</v>
      </c>
      <c r="K407" t="s">
        <v>23</v>
      </c>
      <c r="L407" t="s">
        <v>23</v>
      </c>
      <c r="M407" t="s">
        <v>23</v>
      </c>
      <c r="N407" t="s">
        <v>23</v>
      </c>
      <c r="O407" t="s">
        <v>23</v>
      </c>
      <c r="P407">
        <v>5</v>
      </c>
      <c r="Q407" t="s">
        <v>78</v>
      </c>
    </row>
    <row r="408" spans="1:17">
      <c r="A408" t="s">
        <v>343</v>
      </c>
      <c r="B408" t="s">
        <v>340</v>
      </c>
      <c r="C408" t="s">
        <v>341</v>
      </c>
      <c r="D408" t="s">
        <v>20</v>
      </c>
      <c r="E408">
        <v>220809</v>
      </c>
      <c r="F408" t="s">
        <v>99</v>
      </c>
      <c r="G408" t="s">
        <v>22</v>
      </c>
      <c r="H408" t="s">
        <v>56</v>
      </c>
      <c r="I408" t="s">
        <v>22</v>
      </c>
      <c r="J408" t="s">
        <v>23</v>
      </c>
      <c r="K408" t="s">
        <v>23</v>
      </c>
      <c r="L408" t="s">
        <v>23</v>
      </c>
      <c r="M408" t="s">
        <v>23</v>
      </c>
      <c r="N408" t="s">
        <v>22</v>
      </c>
      <c r="O408" t="s">
        <v>22</v>
      </c>
      <c r="P408">
        <v>3</v>
      </c>
      <c r="Q408" t="s">
        <v>29</v>
      </c>
    </row>
    <row r="409" spans="1:17">
      <c r="A409" t="s">
        <v>357</v>
      </c>
      <c r="B409" t="s">
        <v>355</v>
      </c>
      <c r="C409" t="s">
        <v>358</v>
      </c>
      <c r="D409" t="s">
        <v>20</v>
      </c>
      <c r="E409">
        <v>220778</v>
      </c>
      <c r="F409" t="s">
        <v>99</v>
      </c>
      <c r="G409" t="s">
        <v>22</v>
      </c>
      <c r="H409" t="s">
        <v>22</v>
      </c>
      <c r="I409" t="s">
        <v>22</v>
      </c>
      <c r="J409" t="s">
        <v>22</v>
      </c>
      <c r="K409" t="s">
        <v>22</v>
      </c>
      <c r="L409" t="s">
        <v>22</v>
      </c>
      <c r="M409" t="s">
        <v>22</v>
      </c>
      <c r="N409" t="s">
        <v>22</v>
      </c>
      <c r="O409" t="s">
        <v>22</v>
      </c>
      <c r="P409">
        <v>4</v>
      </c>
      <c r="Q409" t="s">
        <v>29</v>
      </c>
    </row>
    <row r="410" spans="1:17">
      <c r="A410" t="s">
        <v>366</v>
      </c>
      <c r="B410" t="s">
        <v>355</v>
      </c>
      <c r="C410" t="s">
        <v>358</v>
      </c>
      <c r="D410" t="s">
        <v>20</v>
      </c>
      <c r="E410">
        <v>220778</v>
      </c>
      <c r="F410" t="s">
        <v>99</v>
      </c>
      <c r="G410" t="s">
        <v>22</v>
      </c>
      <c r="H410" t="s">
        <v>22</v>
      </c>
      <c r="I410" t="s">
        <v>22</v>
      </c>
      <c r="J410" t="s">
        <v>22</v>
      </c>
      <c r="K410" t="s">
        <v>22</v>
      </c>
      <c r="L410" t="s">
        <v>22</v>
      </c>
      <c r="M410" t="s">
        <v>22</v>
      </c>
      <c r="N410" t="s">
        <v>22</v>
      </c>
      <c r="O410" t="s">
        <v>22</v>
      </c>
      <c r="P410">
        <v>4</v>
      </c>
      <c r="Q410" t="s">
        <v>29</v>
      </c>
    </row>
    <row r="411" spans="1:17">
      <c r="F411" s="4" t="s">
        <v>24</v>
      </c>
      <c r="G411" s="5">
        <f>COUNTIF(G402:G410,"Strongly Agree")</f>
        <v>1</v>
      </c>
      <c r="H411" s="5">
        <f t="shared" ref="H411:O411" si="127">COUNTIF(H402:H410,"Strongly Agree")</f>
        <v>0</v>
      </c>
      <c r="I411" s="5">
        <f t="shared" si="127"/>
        <v>0</v>
      </c>
      <c r="J411" s="5">
        <f t="shared" si="127"/>
        <v>1</v>
      </c>
      <c r="K411" s="5">
        <f t="shared" si="127"/>
        <v>0</v>
      </c>
      <c r="L411" s="5">
        <f t="shared" si="127"/>
        <v>0</v>
      </c>
      <c r="M411" s="5">
        <f t="shared" si="127"/>
        <v>0</v>
      </c>
      <c r="N411" s="5">
        <f t="shared" si="127"/>
        <v>0</v>
      </c>
      <c r="O411" s="5">
        <f t="shared" si="127"/>
        <v>0</v>
      </c>
      <c r="P411" s="6">
        <f>COUNTIF(P402:P410,"5")</f>
        <v>5</v>
      </c>
      <c r="Q411" s="6">
        <f>COUNTIF(Q402:Q410,"Highly Satisfied")</f>
        <v>1</v>
      </c>
    </row>
    <row r="412" spans="1:17">
      <c r="F412" s="4" t="s">
        <v>22</v>
      </c>
      <c r="G412" s="5">
        <f>COUNTIF(G402:G410,"Agree")</f>
        <v>6</v>
      </c>
      <c r="H412" s="5">
        <f t="shared" ref="H412:O412" si="128">COUNTIF(H402:H410,"Agree")</f>
        <v>6</v>
      </c>
      <c r="I412" s="5">
        <f t="shared" si="128"/>
        <v>7</v>
      </c>
      <c r="J412" s="5">
        <f t="shared" si="128"/>
        <v>5</v>
      </c>
      <c r="K412" s="5">
        <f t="shared" si="128"/>
        <v>6</v>
      </c>
      <c r="L412" s="5">
        <f t="shared" si="128"/>
        <v>6</v>
      </c>
      <c r="M412" s="5">
        <f t="shared" si="128"/>
        <v>6</v>
      </c>
      <c r="N412" s="5">
        <f t="shared" si="128"/>
        <v>7</v>
      </c>
      <c r="O412" s="5">
        <f t="shared" si="128"/>
        <v>6</v>
      </c>
      <c r="P412" s="6">
        <f>COUNTIF(P402:P410,"4")</f>
        <v>2</v>
      </c>
      <c r="Q412" s="6">
        <f>COUNTIF(Q402:Q410,"Satisfied")</f>
        <v>3</v>
      </c>
    </row>
    <row r="413" spans="1:17">
      <c r="F413" s="4" t="s">
        <v>23</v>
      </c>
      <c r="G413" s="5">
        <f>COUNTIF(G402:G410,"Not Agree &amp; Not Disagree")</f>
        <v>2</v>
      </c>
      <c r="H413" s="5">
        <f t="shared" ref="H413:O413" si="129">COUNTIF(H402:H410,"Not Agree &amp; Not Disagree")</f>
        <v>0</v>
      </c>
      <c r="I413" s="5">
        <f t="shared" si="129"/>
        <v>2</v>
      </c>
      <c r="J413" s="5">
        <f t="shared" si="129"/>
        <v>3</v>
      </c>
      <c r="K413" s="5">
        <f t="shared" si="129"/>
        <v>3</v>
      </c>
      <c r="L413" s="5">
        <f t="shared" si="129"/>
        <v>3</v>
      </c>
      <c r="M413" s="5">
        <f t="shared" si="129"/>
        <v>3</v>
      </c>
      <c r="N413" s="5">
        <f t="shared" si="129"/>
        <v>2</v>
      </c>
      <c r="O413" s="5">
        <f t="shared" si="129"/>
        <v>2</v>
      </c>
      <c r="P413" s="6">
        <f>COUNTIF(P402:P410,3)</f>
        <v>2</v>
      </c>
      <c r="Q413" s="6">
        <f>COUNTIF(Q402:Q410,"Avarage")</f>
        <v>4</v>
      </c>
    </row>
    <row r="414" spans="1:17">
      <c r="F414" s="4" t="s">
        <v>47</v>
      </c>
      <c r="G414" s="5">
        <f>COUNTIF(G402:G410,"Disagree")</f>
        <v>0</v>
      </c>
      <c r="H414" s="5">
        <f t="shared" ref="H414:O414" si="130">COUNTIF(H402:H410,"Disagree")</f>
        <v>0</v>
      </c>
      <c r="I414" s="5">
        <f t="shared" si="130"/>
        <v>0</v>
      </c>
      <c r="J414" s="5">
        <f t="shared" si="130"/>
        <v>0</v>
      </c>
      <c r="K414" s="5">
        <f t="shared" si="130"/>
        <v>0</v>
      </c>
      <c r="L414" s="5">
        <f t="shared" si="130"/>
        <v>0</v>
      </c>
      <c r="M414" s="5">
        <f t="shared" si="130"/>
        <v>0</v>
      </c>
      <c r="N414" s="5">
        <f t="shared" si="130"/>
        <v>0</v>
      </c>
      <c r="O414" s="5">
        <f t="shared" si="130"/>
        <v>1</v>
      </c>
      <c r="P414" s="6">
        <f>COUNTIF(P402:P410,2)</f>
        <v>0</v>
      </c>
      <c r="Q414" s="6">
        <f>COUNTIF(Q402:Q410,"Dissatisfied")</f>
        <v>0</v>
      </c>
    </row>
    <row r="415" spans="1:17">
      <c r="F415" s="4" t="s">
        <v>93</v>
      </c>
      <c r="G415" s="5">
        <f>COUNTIF(G402:G410,"Strongly Disagree")</f>
        <v>0</v>
      </c>
      <c r="H415" s="5">
        <f t="shared" ref="H415:O415" si="131">COUNTIF(H402:H410,"Strongly Disagree")</f>
        <v>0</v>
      </c>
      <c r="I415" s="5">
        <f t="shared" si="131"/>
        <v>0</v>
      </c>
      <c r="J415" s="5">
        <f t="shared" si="131"/>
        <v>0</v>
      </c>
      <c r="K415" s="5">
        <f t="shared" si="131"/>
        <v>0</v>
      </c>
      <c r="L415" s="5">
        <f t="shared" si="131"/>
        <v>0</v>
      </c>
      <c r="M415" s="5">
        <f t="shared" si="131"/>
        <v>0</v>
      </c>
      <c r="N415" s="5">
        <f t="shared" si="131"/>
        <v>0</v>
      </c>
      <c r="O415" s="5">
        <f t="shared" si="131"/>
        <v>0</v>
      </c>
      <c r="P415" s="6">
        <f>COUNTIF(P402:P410,1)</f>
        <v>0</v>
      </c>
      <c r="Q415" s="6">
        <f>COUNTIF(Q402:Q410,"Highly Dissatisfied")</f>
        <v>0</v>
      </c>
    </row>
    <row r="420" spans="1:17">
      <c r="A420" t="s">
        <v>206</v>
      </c>
      <c r="B420" t="s">
        <v>205</v>
      </c>
      <c r="C420" t="s">
        <v>203</v>
      </c>
      <c r="D420" t="s">
        <v>45</v>
      </c>
      <c r="E420">
        <v>220409</v>
      </c>
      <c r="F420" t="s">
        <v>70</v>
      </c>
      <c r="G420" t="s">
        <v>22</v>
      </c>
      <c r="H420" t="s">
        <v>22</v>
      </c>
      <c r="I420" t="s">
        <v>22</v>
      </c>
      <c r="J420" t="s">
        <v>22</v>
      </c>
      <c r="K420" t="s">
        <v>22</v>
      </c>
      <c r="L420" t="s">
        <v>47</v>
      </c>
      <c r="M420" t="s">
        <v>22</v>
      </c>
      <c r="N420" t="s">
        <v>22</v>
      </c>
      <c r="O420" t="s">
        <v>47</v>
      </c>
      <c r="P420">
        <v>3</v>
      </c>
      <c r="Q420" t="s">
        <v>29</v>
      </c>
    </row>
    <row r="421" spans="1:17">
      <c r="F421" s="4" t="s">
        <v>24</v>
      </c>
      <c r="G421" s="5">
        <f>COUNTIF(G420,"Strongly Agree")</f>
        <v>0</v>
      </c>
      <c r="H421" s="5">
        <f t="shared" ref="H421:O421" si="132">COUNTIF(H420,"Strongly Agree")</f>
        <v>0</v>
      </c>
      <c r="I421" s="5">
        <f t="shared" si="132"/>
        <v>0</v>
      </c>
      <c r="J421" s="5">
        <f t="shared" si="132"/>
        <v>0</v>
      </c>
      <c r="K421" s="5">
        <f t="shared" si="132"/>
        <v>0</v>
      </c>
      <c r="L421" s="5">
        <f t="shared" si="132"/>
        <v>0</v>
      </c>
      <c r="M421" s="5">
        <f t="shared" si="132"/>
        <v>0</v>
      </c>
      <c r="N421" s="5">
        <f t="shared" si="132"/>
        <v>0</v>
      </c>
      <c r="O421" s="5">
        <f t="shared" si="132"/>
        <v>0</v>
      </c>
      <c r="P421" s="6">
        <f>COUNTIF(P420,"5")</f>
        <v>0</v>
      </c>
      <c r="Q421" s="6">
        <f>COUNTIF(Q419:Q420,"Highly Satisfied")</f>
        <v>0</v>
      </c>
    </row>
    <row r="422" spans="1:17">
      <c r="F422" s="4" t="s">
        <v>22</v>
      </c>
      <c r="G422" s="5">
        <f>COUNTIF(G420,"Agree")</f>
        <v>1</v>
      </c>
      <c r="H422" s="5">
        <f t="shared" ref="H422:O422" si="133">COUNTIF(H420,"Agree")</f>
        <v>1</v>
      </c>
      <c r="I422" s="5">
        <f t="shared" si="133"/>
        <v>1</v>
      </c>
      <c r="J422" s="5">
        <f t="shared" si="133"/>
        <v>1</v>
      </c>
      <c r="K422" s="5">
        <f t="shared" si="133"/>
        <v>1</v>
      </c>
      <c r="L422" s="5">
        <f t="shared" si="133"/>
        <v>0</v>
      </c>
      <c r="M422" s="5">
        <f t="shared" si="133"/>
        <v>1</v>
      </c>
      <c r="N422" s="5">
        <f t="shared" si="133"/>
        <v>1</v>
      </c>
      <c r="O422" s="5">
        <f t="shared" si="133"/>
        <v>0</v>
      </c>
      <c r="P422" s="6">
        <f>COUNTIF(P420,"4")</f>
        <v>0</v>
      </c>
      <c r="Q422" s="6">
        <f>COUNTIF(Q419:Q420,"Satisfied")</f>
        <v>1</v>
      </c>
    </row>
    <row r="423" spans="1:17">
      <c r="F423" s="4" t="s">
        <v>23</v>
      </c>
      <c r="G423" s="5">
        <f>COUNTIF(G420,"Not Agree &amp; Not Disagree")</f>
        <v>0</v>
      </c>
      <c r="H423" s="5">
        <f t="shared" ref="H423:O423" si="134">COUNTIF(H420,"Not Agree &amp; Not Disagree")</f>
        <v>0</v>
      </c>
      <c r="I423" s="5">
        <f t="shared" si="134"/>
        <v>0</v>
      </c>
      <c r="J423" s="5">
        <f t="shared" si="134"/>
        <v>0</v>
      </c>
      <c r="K423" s="5">
        <f t="shared" si="134"/>
        <v>0</v>
      </c>
      <c r="L423" s="5">
        <f t="shared" si="134"/>
        <v>0</v>
      </c>
      <c r="M423" s="5">
        <f t="shared" si="134"/>
        <v>0</v>
      </c>
      <c r="N423" s="5">
        <f t="shared" si="134"/>
        <v>0</v>
      </c>
      <c r="O423" s="5">
        <f t="shared" si="134"/>
        <v>0</v>
      </c>
      <c r="P423" s="6">
        <f>COUNTIF(P420,3)</f>
        <v>1</v>
      </c>
      <c r="Q423" s="6">
        <f>COUNTIF(Q419:Q420,"Avarage")</f>
        <v>0</v>
      </c>
    </row>
    <row r="424" spans="1:17">
      <c r="F424" s="4" t="s">
        <v>47</v>
      </c>
      <c r="G424" s="5">
        <f>COUNTIF(G420,"Disagree")</f>
        <v>0</v>
      </c>
      <c r="H424" s="5">
        <f t="shared" ref="H424:O424" si="135">COUNTIF(H420,"Disagree")</f>
        <v>0</v>
      </c>
      <c r="I424" s="5">
        <f t="shared" si="135"/>
        <v>0</v>
      </c>
      <c r="J424" s="5">
        <f t="shared" si="135"/>
        <v>0</v>
      </c>
      <c r="K424" s="5">
        <f t="shared" si="135"/>
        <v>0</v>
      </c>
      <c r="L424" s="5">
        <f t="shared" si="135"/>
        <v>1</v>
      </c>
      <c r="M424" s="5">
        <f t="shared" si="135"/>
        <v>0</v>
      </c>
      <c r="N424" s="5">
        <f t="shared" si="135"/>
        <v>0</v>
      </c>
      <c r="O424" s="5">
        <f t="shared" si="135"/>
        <v>1</v>
      </c>
      <c r="P424" s="6">
        <f>COUNTIF(P420,2)</f>
        <v>0</v>
      </c>
      <c r="Q424" s="6">
        <f>COUNTIF(Q419:Q420,"Dissatisfied")</f>
        <v>0</v>
      </c>
    </row>
    <row r="425" spans="1:17">
      <c r="F425" s="4" t="s">
        <v>93</v>
      </c>
      <c r="G425" s="5">
        <f>COUNTIF(G420,"Strongly Disagree")</f>
        <v>0</v>
      </c>
      <c r="H425" s="5">
        <f t="shared" ref="H425:O425" si="136">COUNTIF(H420,"Strongly Disagree")</f>
        <v>0</v>
      </c>
      <c r="I425" s="5">
        <f t="shared" si="136"/>
        <v>0</v>
      </c>
      <c r="J425" s="5">
        <f t="shared" si="136"/>
        <v>0</v>
      </c>
      <c r="K425" s="5">
        <f t="shared" si="136"/>
        <v>0</v>
      </c>
      <c r="L425" s="5">
        <f t="shared" si="136"/>
        <v>0</v>
      </c>
      <c r="M425" s="5">
        <f t="shared" si="136"/>
        <v>0</v>
      </c>
      <c r="N425" s="5">
        <f t="shared" si="136"/>
        <v>0</v>
      </c>
      <c r="O425" s="5">
        <f t="shared" si="136"/>
        <v>0</v>
      </c>
      <c r="P425" s="6">
        <f>COUNTIF(P420,1)</f>
        <v>0</v>
      </c>
      <c r="Q425" s="6">
        <f>COUNTIF(Q419:Q420,"Highly Dissatisfied")</f>
        <v>0</v>
      </c>
    </row>
    <row r="431" spans="1:17">
      <c r="A431" t="s">
        <v>286</v>
      </c>
      <c r="B431" t="s">
        <v>281</v>
      </c>
      <c r="C431" t="s">
        <v>282</v>
      </c>
      <c r="D431" t="s">
        <v>40</v>
      </c>
      <c r="E431">
        <v>220589</v>
      </c>
      <c r="F431" t="s">
        <v>70</v>
      </c>
      <c r="G431" t="s">
        <v>22</v>
      </c>
      <c r="H431" t="s">
        <v>22</v>
      </c>
      <c r="I431" t="s">
        <v>22</v>
      </c>
      <c r="J431" t="s">
        <v>22</v>
      </c>
      <c r="K431" t="s">
        <v>22</v>
      </c>
      <c r="L431" t="s">
        <v>22</v>
      </c>
      <c r="M431" t="s">
        <v>22</v>
      </c>
      <c r="N431" t="s">
        <v>22</v>
      </c>
      <c r="O431" t="s">
        <v>22</v>
      </c>
      <c r="P431">
        <v>4</v>
      </c>
      <c r="Q431" t="s">
        <v>78</v>
      </c>
    </row>
    <row r="432" spans="1:17">
      <c r="A432" t="s">
        <v>403</v>
      </c>
      <c r="B432" t="s">
        <v>399</v>
      </c>
      <c r="C432" t="s">
        <v>400</v>
      </c>
      <c r="D432" t="s">
        <v>40</v>
      </c>
      <c r="F432" t="s">
        <v>70</v>
      </c>
      <c r="G432" t="s">
        <v>22</v>
      </c>
      <c r="H432" t="s">
        <v>22</v>
      </c>
      <c r="I432" t="s">
        <v>22</v>
      </c>
      <c r="J432" t="s">
        <v>22</v>
      </c>
      <c r="K432" t="s">
        <v>22</v>
      </c>
      <c r="L432" t="s">
        <v>22</v>
      </c>
      <c r="M432" t="s">
        <v>22</v>
      </c>
      <c r="N432" t="s">
        <v>22</v>
      </c>
      <c r="O432" t="s">
        <v>22</v>
      </c>
      <c r="P432">
        <v>3</v>
      </c>
      <c r="Q432" t="s">
        <v>78</v>
      </c>
    </row>
    <row r="433" spans="1:17">
      <c r="F433" s="4" t="s">
        <v>24</v>
      </c>
      <c r="G433" s="5">
        <f>COUNTIF(G431:G432,"Strongly Agree")</f>
        <v>0</v>
      </c>
      <c r="H433" s="5">
        <f t="shared" ref="H433" si="137">COUNTIF(H431:H432,"Strongly Agree")</f>
        <v>0</v>
      </c>
      <c r="I433" s="5">
        <f t="shared" ref="I433" si="138">COUNTIF(I431:I432,"Strongly Agree")</f>
        <v>0</v>
      </c>
      <c r="J433" s="5">
        <f t="shared" ref="J433" si="139">COUNTIF(J431:J432,"Strongly Agree")</f>
        <v>0</v>
      </c>
      <c r="K433" s="5">
        <f t="shared" ref="K433" si="140">COUNTIF(K431:K432,"Strongly Agree")</f>
        <v>0</v>
      </c>
      <c r="L433" s="5">
        <f t="shared" ref="L433" si="141">COUNTIF(L431:L432,"Strongly Agree")</f>
        <v>0</v>
      </c>
      <c r="M433" s="5">
        <f t="shared" ref="M433" si="142">COUNTIF(M431:M432,"Strongly Agree")</f>
        <v>0</v>
      </c>
      <c r="N433" s="5">
        <f t="shared" ref="N433" si="143">COUNTIF(N431:N432,"Strongly Agree")</f>
        <v>0</v>
      </c>
      <c r="O433" s="5">
        <f t="shared" ref="O433" si="144">COUNTIF(O431:O432,"Strongly Agree")</f>
        <v>0</v>
      </c>
      <c r="P433" s="6">
        <f>COUNTIF(P431:P432,"5")</f>
        <v>0</v>
      </c>
      <c r="Q433" s="6">
        <f>COUNTIF(Q431:Q432,"Highly Satisfied")</f>
        <v>0</v>
      </c>
    </row>
    <row r="434" spans="1:17">
      <c r="F434" s="4" t="s">
        <v>22</v>
      </c>
      <c r="G434" s="5">
        <f>COUNTIF(G431:G432,"Agree")</f>
        <v>2</v>
      </c>
      <c r="H434" s="5">
        <f t="shared" ref="H434:O434" si="145">COUNTIF(H431:H432,"Agree")</f>
        <v>2</v>
      </c>
      <c r="I434" s="5">
        <f t="shared" si="145"/>
        <v>2</v>
      </c>
      <c r="J434" s="5">
        <f t="shared" si="145"/>
        <v>2</v>
      </c>
      <c r="K434" s="5">
        <f t="shared" si="145"/>
        <v>2</v>
      </c>
      <c r="L434" s="5">
        <f t="shared" si="145"/>
        <v>2</v>
      </c>
      <c r="M434" s="5">
        <f t="shared" si="145"/>
        <v>2</v>
      </c>
      <c r="N434" s="5">
        <f t="shared" si="145"/>
        <v>2</v>
      </c>
      <c r="O434" s="5">
        <f t="shared" si="145"/>
        <v>2</v>
      </c>
      <c r="P434" s="6">
        <f>COUNTIF(P431:P432,"4")</f>
        <v>1</v>
      </c>
      <c r="Q434" s="6">
        <f>COUNTIF(Q431:Q432,"Satisfied")</f>
        <v>0</v>
      </c>
    </row>
    <row r="435" spans="1:17">
      <c r="F435" s="4" t="s">
        <v>23</v>
      </c>
      <c r="G435" s="5">
        <f>COUNTIF(G431:G432,"Not Agree &amp; Not Disagree")</f>
        <v>0</v>
      </c>
      <c r="H435" s="5">
        <f t="shared" ref="H435:O435" si="146">COUNTIF(H431:H432,"Not Agree &amp; Not Disagree")</f>
        <v>0</v>
      </c>
      <c r="I435" s="5">
        <f t="shared" si="146"/>
        <v>0</v>
      </c>
      <c r="J435" s="5">
        <f t="shared" si="146"/>
        <v>0</v>
      </c>
      <c r="K435" s="5">
        <f t="shared" si="146"/>
        <v>0</v>
      </c>
      <c r="L435" s="5">
        <f t="shared" si="146"/>
        <v>0</v>
      </c>
      <c r="M435" s="5">
        <f t="shared" si="146"/>
        <v>0</v>
      </c>
      <c r="N435" s="5">
        <f t="shared" si="146"/>
        <v>0</v>
      </c>
      <c r="O435" s="5">
        <f t="shared" si="146"/>
        <v>0</v>
      </c>
      <c r="P435" s="6">
        <f>COUNTIF(P431:P432,3)</f>
        <v>1</v>
      </c>
      <c r="Q435" s="6">
        <f>COUNTIF(Q431:Q432,"Avarage")</f>
        <v>2</v>
      </c>
    </row>
    <row r="436" spans="1:17">
      <c r="F436" s="4" t="s">
        <v>47</v>
      </c>
      <c r="G436" s="5">
        <f>COUNTIF(G431:G432,"Disagree")</f>
        <v>0</v>
      </c>
      <c r="H436" s="5">
        <f t="shared" ref="H436:O436" si="147">COUNTIF(H431:H432,"Disagree")</f>
        <v>0</v>
      </c>
      <c r="I436" s="5">
        <f t="shared" si="147"/>
        <v>0</v>
      </c>
      <c r="J436" s="5">
        <f t="shared" si="147"/>
        <v>0</v>
      </c>
      <c r="K436" s="5">
        <f t="shared" si="147"/>
        <v>0</v>
      </c>
      <c r="L436" s="5">
        <f t="shared" si="147"/>
        <v>0</v>
      </c>
      <c r="M436" s="5">
        <f t="shared" si="147"/>
        <v>0</v>
      </c>
      <c r="N436" s="5">
        <f t="shared" si="147"/>
        <v>0</v>
      </c>
      <c r="O436" s="5">
        <f t="shared" si="147"/>
        <v>0</v>
      </c>
      <c r="P436" s="6">
        <f>COUNTIF(P431:P432,2)</f>
        <v>0</v>
      </c>
      <c r="Q436" s="6">
        <f>COUNTIF(Q431:Q432,"Dissatisfied")</f>
        <v>0</v>
      </c>
    </row>
    <row r="437" spans="1:17">
      <c r="F437" s="4" t="s">
        <v>93</v>
      </c>
      <c r="G437" s="5">
        <f>COUNTIF(G431:G432,"Strongly Disagree")</f>
        <v>0</v>
      </c>
      <c r="H437" s="5">
        <f t="shared" ref="H437:N437" si="148">COUNTIF(H431:H432,"Strongly Disagree")</f>
        <v>0</v>
      </c>
      <c r="I437" s="5">
        <f t="shared" si="148"/>
        <v>0</v>
      </c>
      <c r="J437" s="5">
        <f t="shared" si="148"/>
        <v>0</v>
      </c>
      <c r="K437" s="5">
        <f t="shared" si="148"/>
        <v>0</v>
      </c>
      <c r="L437" s="5">
        <f t="shared" si="148"/>
        <v>0</v>
      </c>
      <c r="M437" s="5">
        <f t="shared" si="148"/>
        <v>0</v>
      </c>
      <c r="N437" s="5">
        <f t="shared" si="148"/>
        <v>0</v>
      </c>
      <c r="O437" s="5">
        <f>COUNTIF(O431:O432,"Strongly Disagree")</f>
        <v>0</v>
      </c>
      <c r="P437" s="6">
        <f>COUNTIF(P431:P432,1)</f>
        <v>0</v>
      </c>
      <c r="Q437" s="6">
        <f>COUNTIF(Q431:Q432,"Highly Dissatisfied")</f>
        <v>0</v>
      </c>
    </row>
    <row r="442" spans="1:17">
      <c r="A442" t="s">
        <v>69</v>
      </c>
      <c r="B442" t="s">
        <v>58</v>
      </c>
      <c r="C442" t="s">
        <v>59</v>
      </c>
      <c r="D442" t="s">
        <v>20</v>
      </c>
      <c r="E442">
        <v>220804</v>
      </c>
      <c r="F442" t="s">
        <v>70</v>
      </c>
      <c r="G442" t="s">
        <v>22</v>
      </c>
      <c r="H442" t="s">
        <v>22</v>
      </c>
      <c r="I442" t="s">
        <v>22</v>
      </c>
      <c r="J442" t="s">
        <v>22</v>
      </c>
      <c r="K442" t="s">
        <v>22</v>
      </c>
      <c r="L442" t="s">
        <v>22</v>
      </c>
      <c r="M442" t="s">
        <v>22</v>
      </c>
      <c r="N442" t="s">
        <v>22</v>
      </c>
      <c r="O442" t="s">
        <v>22</v>
      </c>
      <c r="P442">
        <v>2</v>
      </c>
      <c r="Q442" t="s">
        <v>29</v>
      </c>
    </row>
    <row r="443" spans="1:17">
      <c r="A443" t="s">
        <v>113</v>
      </c>
      <c r="B443" t="s">
        <v>111</v>
      </c>
      <c r="C443" t="s">
        <v>112</v>
      </c>
      <c r="D443" t="s">
        <v>20</v>
      </c>
      <c r="E443">
        <v>220702</v>
      </c>
      <c r="F443" t="s">
        <v>70</v>
      </c>
      <c r="G443" t="s">
        <v>22</v>
      </c>
      <c r="H443" t="s">
        <v>24</v>
      </c>
      <c r="I443" t="s">
        <v>22</v>
      </c>
      <c r="J443" t="s">
        <v>24</v>
      </c>
      <c r="K443" t="s">
        <v>22</v>
      </c>
      <c r="L443" t="s">
        <v>24</v>
      </c>
      <c r="M443" t="s">
        <v>24</v>
      </c>
      <c r="N443" t="s">
        <v>47</v>
      </c>
      <c r="O443" t="s">
        <v>22</v>
      </c>
      <c r="P443">
        <v>4</v>
      </c>
      <c r="Q443" t="s">
        <v>36</v>
      </c>
    </row>
    <row r="444" spans="1:17">
      <c r="A444" t="s">
        <v>120</v>
      </c>
      <c r="B444" t="s">
        <v>117</v>
      </c>
      <c r="C444" t="s">
        <v>118</v>
      </c>
      <c r="D444" t="s">
        <v>20</v>
      </c>
      <c r="E444">
        <v>220705</v>
      </c>
      <c r="F444" t="s">
        <v>70</v>
      </c>
      <c r="G444" t="s">
        <v>24</v>
      </c>
      <c r="H444" t="s">
        <v>22</v>
      </c>
      <c r="I444" t="s">
        <v>22</v>
      </c>
      <c r="J444" t="s">
        <v>22</v>
      </c>
      <c r="K444" t="s">
        <v>22</v>
      </c>
      <c r="L444" t="s">
        <v>22</v>
      </c>
      <c r="M444" t="s">
        <v>22</v>
      </c>
      <c r="N444" t="s">
        <v>22</v>
      </c>
      <c r="O444" t="s">
        <v>22</v>
      </c>
      <c r="P444">
        <v>4</v>
      </c>
      <c r="Q444" t="s">
        <v>29</v>
      </c>
    </row>
    <row r="445" spans="1:17">
      <c r="A445" t="s">
        <v>180</v>
      </c>
      <c r="B445" t="s">
        <v>177</v>
      </c>
      <c r="C445" t="s">
        <v>178</v>
      </c>
      <c r="D445" t="s">
        <v>20</v>
      </c>
      <c r="E445">
        <v>220791</v>
      </c>
      <c r="F445" t="s">
        <v>70</v>
      </c>
      <c r="G445" t="s">
        <v>22</v>
      </c>
      <c r="H445" t="s">
        <v>22</v>
      </c>
      <c r="I445" t="s">
        <v>22</v>
      </c>
      <c r="J445" t="s">
        <v>22</v>
      </c>
      <c r="K445" t="s">
        <v>22</v>
      </c>
      <c r="L445" t="s">
        <v>24</v>
      </c>
      <c r="M445" t="s">
        <v>24</v>
      </c>
      <c r="N445" t="s">
        <v>22</v>
      </c>
      <c r="O445" t="s">
        <v>22</v>
      </c>
      <c r="P445">
        <v>4</v>
      </c>
      <c r="Q445" t="s">
        <v>29</v>
      </c>
    </row>
    <row r="446" spans="1:17">
      <c r="A446" t="s">
        <v>321</v>
      </c>
      <c r="B446" t="s">
        <v>309</v>
      </c>
      <c r="C446" t="s">
        <v>318</v>
      </c>
      <c r="D446" t="s">
        <v>20</v>
      </c>
      <c r="E446">
        <v>220718</v>
      </c>
      <c r="F446" t="s">
        <v>70</v>
      </c>
      <c r="G446" t="s">
        <v>22</v>
      </c>
      <c r="H446" t="s">
        <v>22</v>
      </c>
      <c r="I446" t="s">
        <v>22</v>
      </c>
      <c r="J446" t="s">
        <v>22</v>
      </c>
      <c r="K446" t="s">
        <v>22</v>
      </c>
      <c r="L446" t="s">
        <v>22</v>
      </c>
      <c r="M446" t="s">
        <v>22</v>
      </c>
      <c r="N446" t="s">
        <v>22</v>
      </c>
      <c r="O446" t="s">
        <v>23</v>
      </c>
      <c r="P446">
        <v>4</v>
      </c>
      <c r="Q446" t="s">
        <v>78</v>
      </c>
    </row>
    <row r="447" spans="1:17">
      <c r="A447" t="s">
        <v>406</v>
      </c>
      <c r="B447" t="s">
        <v>395</v>
      </c>
      <c r="C447" t="s">
        <v>396</v>
      </c>
      <c r="D447" t="s">
        <v>20</v>
      </c>
      <c r="E447">
        <v>220706</v>
      </c>
      <c r="F447" t="s">
        <v>70</v>
      </c>
      <c r="G447" t="s">
        <v>22</v>
      </c>
      <c r="H447" t="s">
        <v>24</v>
      </c>
      <c r="I447" t="s">
        <v>24</v>
      </c>
      <c r="J447" t="s">
        <v>22</v>
      </c>
      <c r="K447" t="s">
        <v>24</v>
      </c>
      <c r="L447" t="s">
        <v>22</v>
      </c>
      <c r="M447" t="s">
        <v>24</v>
      </c>
      <c r="N447" t="s">
        <v>22</v>
      </c>
      <c r="O447" t="s">
        <v>22</v>
      </c>
      <c r="P447">
        <v>4</v>
      </c>
      <c r="Q447" t="s">
        <v>36</v>
      </c>
    </row>
    <row r="448" spans="1:17">
      <c r="A448" t="s">
        <v>101</v>
      </c>
      <c r="B448" t="s">
        <v>96</v>
      </c>
      <c r="C448" t="s">
        <v>97</v>
      </c>
      <c r="E448">
        <v>220747</v>
      </c>
      <c r="F448" t="s">
        <v>70</v>
      </c>
      <c r="G448" t="s">
        <v>22</v>
      </c>
      <c r="H448" t="s">
        <v>22</v>
      </c>
      <c r="I448" t="s">
        <v>22</v>
      </c>
      <c r="J448" t="s">
        <v>22</v>
      </c>
      <c r="K448" t="s">
        <v>22</v>
      </c>
      <c r="L448" t="s">
        <v>22</v>
      </c>
      <c r="M448" t="s">
        <v>22</v>
      </c>
      <c r="N448" t="s">
        <v>22</v>
      </c>
      <c r="O448" t="s">
        <v>22</v>
      </c>
      <c r="P448">
        <v>4</v>
      </c>
      <c r="Q448" t="s">
        <v>78</v>
      </c>
    </row>
    <row r="449" spans="6:17">
      <c r="F449" s="4" t="s">
        <v>24</v>
      </c>
      <c r="G449" s="5">
        <f>COUNTIF(G442:G448,"Strongly Agree")</f>
        <v>1</v>
      </c>
      <c r="H449" s="5">
        <f t="shared" ref="H449:O449" si="149">COUNTIF(H442:H448,"Strongly Agree")</f>
        <v>2</v>
      </c>
      <c r="I449" s="5">
        <f t="shared" si="149"/>
        <v>1</v>
      </c>
      <c r="J449" s="5">
        <f t="shared" si="149"/>
        <v>1</v>
      </c>
      <c r="K449" s="5">
        <f t="shared" si="149"/>
        <v>1</v>
      </c>
      <c r="L449" s="5">
        <f t="shared" si="149"/>
        <v>2</v>
      </c>
      <c r="M449" s="5">
        <f t="shared" si="149"/>
        <v>3</v>
      </c>
      <c r="N449" s="5">
        <f t="shared" si="149"/>
        <v>0</v>
      </c>
      <c r="O449" s="5">
        <f t="shared" si="149"/>
        <v>0</v>
      </c>
      <c r="P449" s="6">
        <f>COUNTIF(P442:P448,"5")</f>
        <v>0</v>
      </c>
      <c r="Q449" s="6">
        <f>COUNTIF(Q442:Q448,"Highly Satisfied")</f>
        <v>2</v>
      </c>
    </row>
    <row r="450" spans="6:17">
      <c r="F450" s="4" t="s">
        <v>22</v>
      </c>
      <c r="G450" s="5">
        <f>COUNTIF(G442:G448,"Agree")</f>
        <v>6</v>
      </c>
      <c r="H450" s="5">
        <f t="shared" ref="H450:O450" si="150">COUNTIF(H442:H448,"Agree")</f>
        <v>5</v>
      </c>
      <c r="I450" s="5">
        <f t="shared" si="150"/>
        <v>6</v>
      </c>
      <c r="J450" s="5">
        <f t="shared" si="150"/>
        <v>6</v>
      </c>
      <c r="K450" s="5">
        <f t="shared" si="150"/>
        <v>6</v>
      </c>
      <c r="L450" s="5">
        <f t="shared" si="150"/>
        <v>5</v>
      </c>
      <c r="M450" s="5">
        <f t="shared" si="150"/>
        <v>4</v>
      </c>
      <c r="N450" s="5">
        <f t="shared" si="150"/>
        <v>6</v>
      </c>
      <c r="O450" s="5">
        <f t="shared" si="150"/>
        <v>6</v>
      </c>
      <c r="P450" s="6">
        <f>COUNTIF(P442:P448,"4")</f>
        <v>6</v>
      </c>
      <c r="Q450" s="6">
        <f>COUNTIF(Q442:Q448,"Satisfied")</f>
        <v>3</v>
      </c>
    </row>
    <row r="451" spans="6:17">
      <c r="F451" s="4" t="s">
        <v>23</v>
      </c>
      <c r="G451" s="5">
        <f>COUNTIF(G442:G448,"Not Agree &amp; Not Disagree")</f>
        <v>0</v>
      </c>
      <c r="H451" s="5">
        <f t="shared" ref="H451:O451" si="151">COUNTIF(H442:H448,"Not Agree &amp; Not Disagree")</f>
        <v>0</v>
      </c>
      <c r="I451" s="5">
        <f t="shared" si="151"/>
        <v>0</v>
      </c>
      <c r="J451" s="5">
        <f t="shared" si="151"/>
        <v>0</v>
      </c>
      <c r="K451" s="5">
        <f t="shared" si="151"/>
        <v>0</v>
      </c>
      <c r="L451" s="5">
        <f t="shared" si="151"/>
        <v>0</v>
      </c>
      <c r="M451" s="5">
        <f t="shared" si="151"/>
        <v>0</v>
      </c>
      <c r="N451" s="5">
        <f t="shared" si="151"/>
        <v>0</v>
      </c>
      <c r="O451" s="5">
        <f t="shared" si="151"/>
        <v>1</v>
      </c>
      <c r="P451" s="6">
        <f>COUNTIF(P442:P448,3)</f>
        <v>0</v>
      </c>
      <c r="Q451" s="6">
        <f>COUNTIF(Q442:Q448,"Avarage")</f>
        <v>2</v>
      </c>
    </row>
    <row r="452" spans="6:17">
      <c r="F452" s="4" t="s">
        <v>47</v>
      </c>
      <c r="G452" s="5">
        <f>COUNTIF(G442:G448,"Disagree")</f>
        <v>0</v>
      </c>
      <c r="H452" s="5">
        <f t="shared" ref="H452:O452" si="152">COUNTIF(H442:H448,"Disagree")</f>
        <v>0</v>
      </c>
      <c r="I452" s="5">
        <f t="shared" si="152"/>
        <v>0</v>
      </c>
      <c r="J452" s="5">
        <f t="shared" si="152"/>
        <v>0</v>
      </c>
      <c r="K452" s="5">
        <f t="shared" si="152"/>
        <v>0</v>
      </c>
      <c r="L452" s="5">
        <f t="shared" si="152"/>
        <v>0</v>
      </c>
      <c r="M452" s="5">
        <f t="shared" si="152"/>
        <v>0</v>
      </c>
      <c r="N452" s="5">
        <f t="shared" si="152"/>
        <v>1</v>
      </c>
      <c r="O452" s="5">
        <f t="shared" si="152"/>
        <v>0</v>
      </c>
      <c r="P452" s="6">
        <f>COUNTIF(P442:P448,2)</f>
        <v>1</v>
      </c>
      <c r="Q452" s="6">
        <f>COUNTIF(Q442:Q448,"Dissatisfied")</f>
        <v>0</v>
      </c>
    </row>
    <row r="453" spans="6:17">
      <c r="F453" s="4" t="s">
        <v>93</v>
      </c>
      <c r="G453" s="5">
        <f>COUNTIF(G442:G448,"Strongly Disagree")</f>
        <v>0</v>
      </c>
      <c r="H453" s="5">
        <f t="shared" ref="H453:O453" si="153">COUNTIF(H442:H448,"Strongly Disagree")</f>
        <v>0</v>
      </c>
      <c r="I453" s="5">
        <f t="shared" si="153"/>
        <v>0</v>
      </c>
      <c r="J453" s="5">
        <f t="shared" si="153"/>
        <v>0</v>
      </c>
      <c r="K453" s="5">
        <f t="shared" si="153"/>
        <v>0</v>
      </c>
      <c r="L453" s="5">
        <f t="shared" si="153"/>
        <v>0</v>
      </c>
      <c r="M453" s="5">
        <f t="shared" si="153"/>
        <v>0</v>
      </c>
      <c r="N453" s="5">
        <f t="shared" si="153"/>
        <v>0</v>
      </c>
      <c r="O453" s="5">
        <f t="shared" si="153"/>
        <v>0</v>
      </c>
      <c r="P453" s="6">
        <f>COUNTIF(P442:P448,1)</f>
        <v>0</v>
      </c>
      <c r="Q453" s="6">
        <f>COUNTIF(Q442:Q448,"Highly Dissatisfied")</f>
        <v>0</v>
      </c>
    </row>
  </sheetData>
  <sortState ref="A2:Q218">
    <sortCondition ref="F2:F218"/>
    <sortCondition ref="D2:D218"/>
  </sortState>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Q104"/>
  <sheetViews>
    <sheetView topLeftCell="A100" zoomScale="70" zoomScaleNormal="70" workbookViewId="0">
      <selection activeCell="Y103" sqref="Y103"/>
    </sheetView>
  </sheetViews>
  <sheetFormatPr defaultRowHeight="15"/>
  <sheetData>
    <row r="1" spans="1:17" ht="35.1" customHeight="1">
      <c r="A1" t="s">
        <v>0</v>
      </c>
      <c r="B1" t="s">
        <v>1</v>
      </c>
      <c r="C1" t="s">
        <v>2</v>
      </c>
      <c r="D1" t="s">
        <v>3</v>
      </c>
      <c r="E1" t="s">
        <v>4</v>
      </c>
      <c r="F1" t="s">
        <v>5</v>
      </c>
      <c r="G1" s="8" t="s">
        <v>425</v>
      </c>
      <c r="H1" s="8" t="s">
        <v>426</v>
      </c>
      <c r="I1" s="8" t="s">
        <v>427</v>
      </c>
      <c r="J1" s="8" t="s">
        <v>428</v>
      </c>
      <c r="K1" s="8" t="s">
        <v>429</v>
      </c>
      <c r="L1" s="8" t="s">
        <v>430</v>
      </c>
      <c r="M1" s="8" t="s">
        <v>431</v>
      </c>
      <c r="N1" s="8" t="s">
        <v>432</v>
      </c>
      <c r="O1" s="8" t="s">
        <v>433</v>
      </c>
      <c r="P1" s="8" t="s">
        <v>434</v>
      </c>
      <c r="Q1" s="8" t="s">
        <v>435</v>
      </c>
    </row>
    <row r="2" spans="1:17">
      <c r="A2" t="s">
        <v>48</v>
      </c>
      <c r="B2" t="s">
        <v>43</v>
      </c>
      <c r="C2" t="s">
        <v>49</v>
      </c>
      <c r="D2" t="s">
        <v>45</v>
      </c>
      <c r="E2">
        <v>449</v>
      </c>
      <c r="F2" t="s">
        <v>31</v>
      </c>
      <c r="G2" t="s">
        <v>22</v>
      </c>
      <c r="H2" t="s">
        <v>22</v>
      </c>
      <c r="I2" t="s">
        <v>22</v>
      </c>
      <c r="J2" t="s">
        <v>22</v>
      </c>
      <c r="K2" t="s">
        <v>22</v>
      </c>
      <c r="L2" t="s">
        <v>47</v>
      </c>
      <c r="M2" t="s">
        <v>22</v>
      </c>
      <c r="N2" t="s">
        <v>22</v>
      </c>
      <c r="O2" t="s">
        <v>47</v>
      </c>
      <c r="P2">
        <v>4</v>
      </c>
      <c r="Q2" t="s">
        <v>29</v>
      </c>
    </row>
    <row r="3" spans="1:17">
      <c r="A3" t="s">
        <v>82</v>
      </c>
      <c r="B3" t="s">
        <v>83</v>
      </c>
      <c r="C3" t="s">
        <v>84</v>
      </c>
      <c r="D3" t="s">
        <v>45</v>
      </c>
      <c r="E3">
        <v>220455</v>
      </c>
      <c r="F3" t="s">
        <v>31</v>
      </c>
      <c r="G3" t="s">
        <v>22</v>
      </c>
      <c r="H3" t="s">
        <v>22</v>
      </c>
      <c r="I3" t="s">
        <v>22</v>
      </c>
      <c r="J3" t="s">
        <v>22</v>
      </c>
      <c r="K3" t="s">
        <v>22</v>
      </c>
      <c r="L3" t="s">
        <v>22</v>
      </c>
      <c r="M3" t="s">
        <v>22</v>
      </c>
      <c r="N3" t="s">
        <v>22</v>
      </c>
      <c r="O3" t="s">
        <v>22</v>
      </c>
      <c r="P3">
        <v>5</v>
      </c>
      <c r="Q3" t="s">
        <v>29</v>
      </c>
    </row>
    <row r="4" spans="1:17">
      <c r="A4" t="s">
        <v>94</v>
      </c>
      <c r="B4" t="s">
        <v>83</v>
      </c>
      <c r="C4" t="s">
        <v>84</v>
      </c>
      <c r="D4" t="s">
        <v>45</v>
      </c>
      <c r="E4">
        <v>220455</v>
      </c>
      <c r="F4" t="s">
        <v>31</v>
      </c>
      <c r="G4" t="s">
        <v>22</v>
      </c>
      <c r="H4" t="s">
        <v>22</v>
      </c>
      <c r="I4" t="s">
        <v>22</v>
      </c>
      <c r="J4" t="s">
        <v>22</v>
      </c>
      <c r="K4" t="s">
        <v>22</v>
      </c>
      <c r="L4" t="s">
        <v>22</v>
      </c>
      <c r="M4" t="s">
        <v>22</v>
      </c>
      <c r="N4" t="s">
        <v>22</v>
      </c>
      <c r="O4" t="s">
        <v>22</v>
      </c>
      <c r="P4">
        <v>5</v>
      </c>
      <c r="Q4" t="s">
        <v>29</v>
      </c>
    </row>
    <row r="5" spans="1:17">
      <c r="A5" t="s">
        <v>207</v>
      </c>
      <c r="B5" t="s">
        <v>205</v>
      </c>
      <c r="C5" t="s">
        <v>203</v>
      </c>
      <c r="D5" t="s">
        <v>45</v>
      </c>
      <c r="E5">
        <v>220409</v>
      </c>
      <c r="F5" t="s">
        <v>31</v>
      </c>
      <c r="G5" t="s">
        <v>22</v>
      </c>
      <c r="H5" t="s">
        <v>22</v>
      </c>
      <c r="I5" t="s">
        <v>22</v>
      </c>
      <c r="J5" t="s">
        <v>22</v>
      </c>
      <c r="K5" t="s">
        <v>22</v>
      </c>
      <c r="L5" t="s">
        <v>47</v>
      </c>
      <c r="M5" t="s">
        <v>22</v>
      </c>
      <c r="N5" t="s">
        <v>22</v>
      </c>
      <c r="O5" t="s">
        <v>47</v>
      </c>
      <c r="P5">
        <v>2</v>
      </c>
      <c r="Q5" t="s">
        <v>29</v>
      </c>
    </row>
    <row r="6" spans="1:17">
      <c r="A6" t="s">
        <v>353</v>
      </c>
      <c r="B6" t="s">
        <v>347</v>
      </c>
      <c r="C6" t="s">
        <v>348</v>
      </c>
      <c r="D6" t="s">
        <v>45</v>
      </c>
      <c r="E6">
        <v>220401</v>
      </c>
      <c r="F6" t="s">
        <v>31</v>
      </c>
      <c r="G6" t="s">
        <v>22</v>
      </c>
      <c r="H6" t="s">
        <v>22</v>
      </c>
      <c r="I6" t="s">
        <v>22</v>
      </c>
      <c r="J6" t="s">
        <v>22</v>
      </c>
      <c r="K6" t="s">
        <v>22</v>
      </c>
      <c r="L6" t="s">
        <v>22</v>
      </c>
      <c r="M6" t="s">
        <v>22</v>
      </c>
      <c r="N6" t="s">
        <v>22</v>
      </c>
      <c r="O6" t="s">
        <v>22</v>
      </c>
      <c r="P6">
        <v>4</v>
      </c>
      <c r="Q6" t="s">
        <v>29</v>
      </c>
    </row>
    <row r="7" spans="1:17">
      <c r="F7" s="4" t="s">
        <v>24</v>
      </c>
      <c r="G7" s="5">
        <f>COUNTIF(G2:G6,"Strongly Agree")</f>
        <v>0</v>
      </c>
      <c r="H7" s="5">
        <f t="shared" ref="H7:N7" si="0">COUNTIF(H2:H6,"Strongly Agree")</f>
        <v>0</v>
      </c>
      <c r="I7" s="5">
        <f t="shared" si="0"/>
        <v>0</v>
      </c>
      <c r="J7" s="5">
        <f t="shared" si="0"/>
        <v>0</v>
      </c>
      <c r="K7" s="5">
        <f t="shared" si="0"/>
        <v>0</v>
      </c>
      <c r="L7" s="5">
        <f t="shared" si="0"/>
        <v>0</v>
      </c>
      <c r="M7" s="5">
        <f t="shared" si="0"/>
        <v>0</v>
      </c>
      <c r="N7" s="5">
        <f t="shared" si="0"/>
        <v>0</v>
      </c>
      <c r="O7" s="5">
        <f>COUNTIF(O2:O6,"Strongly Agree")</f>
        <v>0</v>
      </c>
      <c r="P7" s="6">
        <f>COUNTIF(P2:P6,"5")</f>
        <v>2</v>
      </c>
      <c r="Q7" s="6">
        <f>COUNTIF(Q2:Q6,"Highly Satisfied")</f>
        <v>0</v>
      </c>
    </row>
    <row r="8" spans="1:17">
      <c r="F8" s="4" t="s">
        <v>22</v>
      </c>
      <c r="G8" s="5">
        <f>COUNTIF(G2:G6,"Agree")</f>
        <v>5</v>
      </c>
      <c r="H8" s="5">
        <f t="shared" ref="H8:O8" si="1">COUNTIF(H2:H6,"Agree")</f>
        <v>5</v>
      </c>
      <c r="I8" s="5">
        <f t="shared" si="1"/>
        <v>5</v>
      </c>
      <c r="J8" s="5">
        <f t="shared" si="1"/>
        <v>5</v>
      </c>
      <c r="K8" s="5">
        <f t="shared" si="1"/>
        <v>5</v>
      </c>
      <c r="L8" s="5">
        <f t="shared" si="1"/>
        <v>3</v>
      </c>
      <c r="M8" s="5">
        <f t="shared" si="1"/>
        <v>5</v>
      </c>
      <c r="N8" s="5">
        <f t="shared" si="1"/>
        <v>5</v>
      </c>
      <c r="O8" s="5">
        <f t="shared" si="1"/>
        <v>3</v>
      </c>
      <c r="P8" s="6">
        <f>COUNTIF(P2:P6,"4")</f>
        <v>2</v>
      </c>
      <c r="Q8" s="6">
        <f>COUNTIF(Q2:Q6,"Satisfied")</f>
        <v>5</v>
      </c>
    </row>
    <row r="9" spans="1:17">
      <c r="F9" s="4" t="s">
        <v>23</v>
      </c>
      <c r="G9" s="5">
        <f>COUNTIF(G2:G6,"Not Agree &amp; Not Disagree")</f>
        <v>0</v>
      </c>
      <c r="H9" s="5">
        <f t="shared" ref="H9:O9" si="2">COUNTIF(H2:H6,"Not Agree &amp; Not Disagree")</f>
        <v>0</v>
      </c>
      <c r="I9" s="5">
        <f t="shared" si="2"/>
        <v>0</v>
      </c>
      <c r="J9" s="5">
        <f t="shared" si="2"/>
        <v>0</v>
      </c>
      <c r="K9" s="5">
        <f t="shared" si="2"/>
        <v>0</v>
      </c>
      <c r="L9" s="5">
        <f t="shared" si="2"/>
        <v>0</v>
      </c>
      <c r="M9" s="5">
        <f t="shared" si="2"/>
        <v>0</v>
      </c>
      <c r="N9" s="5">
        <f t="shared" si="2"/>
        <v>0</v>
      </c>
      <c r="O9" s="5">
        <f t="shared" si="2"/>
        <v>0</v>
      </c>
      <c r="P9" s="6">
        <f>COUNTIF(P2:P6,3)</f>
        <v>0</v>
      </c>
      <c r="Q9" s="6">
        <f>COUNTIF(Q2:Q6,"Avarage")</f>
        <v>0</v>
      </c>
    </row>
    <row r="10" spans="1:17">
      <c r="F10" s="4" t="s">
        <v>47</v>
      </c>
      <c r="G10" s="5">
        <f>COUNTIF(G2:G6,"Disagree")</f>
        <v>0</v>
      </c>
      <c r="H10" s="5">
        <f t="shared" ref="H10:O10" si="3">COUNTIF(H2:H6,"Disagree")</f>
        <v>0</v>
      </c>
      <c r="I10" s="5">
        <f t="shared" si="3"/>
        <v>0</v>
      </c>
      <c r="J10" s="5">
        <f t="shared" si="3"/>
        <v>0</v>
      </c>
      <c r="K10" s="5">
        <f t="shared" si="3"/>
        <v>0</v>
      </c>
      <c r="L10" s="5">
        <f t="shared" si="3"/>
        <v>2</v>
      </c>
      <c r="M10" s="5">
        <f t="shared" si="3"/>
        <v>0</v>
      </c>
      <c r="N10" s="5">
        <f t="shared" si="3"/>
        <v>0</v>
      </c>
      <c r="O10" s="5">
        <f t="shared" si="3"/>
        <v>2</v>
      </c>
      <c r="P10" s="6">
        <f>COUNTIF(P2:P6,2)</f>
        <v>1</v>
      </c>
      <c r="Q10" s="6">
        <f>COUNTIF(Q2:Q6,"Dissatisfied")</f>
        <v>0</v>
      </c>
    </row>
    <row r="11" spans="1:17">
      <c r="F11" s="4" t="s">
        <v>93</v>
      </c>
      <c r="G11" s="5">
        <f>COUNTIF(G2:G6,"Strongly Disagree")</f>
        <v>0</v>
      </c>
      <c r="H11" s="5">
        <f t="shared" ref="H11:N11" si="4">COUNTIF(H2:H6,"Strongly Disagree")</f>
        <v>0</v>
      </c>
      <c r="I11" s="5">
        <f t="shared" si="4"/>
        <v>0</v>
      </c>
      <c r="J11" s="5">
        <f t="shared" si="4"/>
        <v>0</v>
      </c>
      <c r="K11" s="5">
        <f t="shared" si="4"/>
        <v>0</v>
      </c>
      <c r="L11" s="5">
        <f t="shared" si="4"/>
        <v>0</v>
      </c>
      <c r="M11" s="5">
        <f t="shared" si="4"/>
        <v>0</v>
      </c>
      <c r="N11" s="5">
        <f t="shared" si="4"/>
        <v>0</v>
      </c>
      <c r="O11" s="5">
        <f>COUNTIF(O2:O6,"Strongly Disagree")</f>
        <v>0</v>
      </c>
      <c r="P11" s="6">
        <f>COUNTIF(P2:P6,1)</f>
        <v>0</v>
      </c>
      <c r="Q11" s="6">
        <f>COUNTIF(Q2:Q6,"Highly Dissatisfied")</f>
        <v>0</v>
      </c>
    </row>
    <row r="12" spans="1:17" ht="17.25" customHeight="1">
      <c r="F12" s="9"/>
      <c r="G12" s="10"/>
      <c r="H12" s="10"/>
      <c r="I12" s="10"/>
      <c r="J12" s="10"/>
      <c r="K12" s="10"/>
      <c r="L12" s="10"/>
      <c r="M12" s="10"/>
      <c r="N12" s="10"/>
      <c r="O12" s="10"/>
      <c r="P12" s="11"/>
      <c r="Q12" s="11"/>
    </row>
    <row r="13" spans="1:17" ht="17.25" customHeight="1">
      <c r="F13" s="9"/>
      <c r="G13" s="10"/>
      <c r="H13" s="10"/>
      <c r="I13" s="10"/>
      <c r="J13" s="10"/>
      <c r="K13" s="10"/>
      <c r="L13" s="10"/>
      <c r="M13" s="10"/>
      <c r="N13" s="10"/>
      <c r="O13" s="10"/>
      <c r="P13" s="11"/>
      <c r="Q13" s="11"/>
    </row>
    <row r="14" spans="1:17" ht="17.25" customHeight="1">
      <c r="F14" s="9"/>
      <c r="G14" s="10"/>
      <c r="H14" s="10"/>
      <c r="I14" s="10"/>
      <c r="J14" s="10"/>
      <c r="K14" s="10"/>
      <c r="L14" s="10"/>
      <c r="M14" s="10"/>
      <c r="N14" s="10"/>
      <c r="O14" s="10"/>
      <c r="P14" s="11"/>
      <c r="Q14" s="11"/>
    </row>
    <row r="15" spans="1:17" ht="17.25" customHeight="1">
      <c r="F15" s="9"/>
      <c r="G15" s="10"/>
      <c r="H15" s="10"/>
      <c r="I15" s="10"/>
      <c r="J15" s="10"/>
      <c r="K15" s="10"/>
      <c r="L15" s="10"/>
      <c r="M15" s="10"/>
      <c r="N15" s="10"/>
      <c r="O15" s="10"/>
      <c r="P15" s="11"/>
      <c r="Q15" s="11"/>
    </row>
    <row r="16" spans="1:17" ht="17.25" customHeight="1">
      <c r="F16" s="9"/>
      <c r="G16" s="10"/>
      <c r="H16" s="10"/>
      <c r="I16" s="10"/>
      <c r="J16" s="10"/>
      <c r="K16" s="10"/>
      <c r="L16" s="10"/>
      <c r="M16" s="10"/>
      <c r="N16" s="10"/>
      <c r="O16" s="10"/>
      <c r="P16" s="11"/>
      <c r="Q16" s="11"/>
    </row>
    <row r="17" spans="6:17" ht="17.25" customHeight="1">
      <c r="F17" s="9"/>
      <c r="G17" s="10"/>
      <c r="H17" s="10"/>
      <c r="I17" s="10"/>
      <c r="J17" s="10"/>
      <c r="K17" s="10"/>
      <c r="L17" s="10"/>
      <c r="M17" s="10"/>
      <c r="N17" s="10"/>
      <c r="O17" s="10"/>
      <c r="P17" s="11"/>
      <c r="Q17" s="11"/>
    </row>
    <row r="18" spans="6:17" ht="17.25" customHeight="1">
      <c r="F18" s="9"/>
      <c r="G18" s="10"/>
      <c r="H18" s="10"/>
      <c r="I18" s="10"/>
      <c r="J18" s="10"/>
      <c r="K18" s="10"/>
      <c r="L18" s="10"/>
      <c r="M18" s="10"/>
      <c r="N18" s="10"/>
      <c r="O18" s="10"/>
      <c r="P18" s="11"/>
      <c r="Q18" s="11"/>
    </row>
    <row r="19" spans="6:17" ht="17.25" customHeight="1">
      <c r="F19" s="9"/>
      <c r="G19" s="10"/>
      <c r="H19" s="10"/>
      <c r="I19" s="10"/>
      <c r="J19" s="10"/>
      <c r="K19" s="10"/>
      <c r="L19" s="10"/>
      <c r="M19" s="10"/>
      <c r="N19" s="10"/>
      <c r="O19" s="10"/>
      <c r="P19" s="11"/>
      <c r="Q19" s="11"/>
    </row>
    <row r="20" spans="6:17" ht="17.25" customHeight="1">
      <c r="F20" s="9"/>
      <c r="G20" s="10"/>
      <c r="H20" s="10"/>
      <c r="I20" s="10"/>
      <c r="J20" s="10"/>
      <c r="K20" s="10"/>
      <c r="L20" s="10"/>
      <c r="M20" s="10"/>
      <c r="N20" s="10"/>
      <c r="O20" s="10"/>
      <c r="P20" s="11"/>
      <c r="Q20" s="11"/>
    </row>
    <row r="21" spans="6:17" ht="17.25" customHeight="1">
      <c r="F21" s="9"/>
      <c r="G21" s="10"/>
      <c r="H21" s="10"/>
      <c r="I21" s="10"/>
      <c r="J21" s="10"/>
      <c r="K21" s="10"/>
      <c r="L21" s="10"/>
      <c r="M21" s="10"/>
      <c r="N21" s="10"/>
      <c r="O21" s="10"/>
      <c r="P21" s="11"/>
      <c r="Q21" s="11"/>
    </row>
    <row r="22" spans="6:17" ht="17.25" customHeight="1">
      <c r="F22" s="9"/>
      <c r="G22" s="10"/>
      <c r="H22" s="10"/>
      <c r="I22" s="10"/>
      <c r="J22" s="10"/>
      <c r="K22" s="10"/>
      <c r="L22" s="10"/>
      <c r="M22" s="10"/>
      <c r="N22" s="10"/>
      <c r="O22" s="10"/>
      <c r="P22" s="11"/>
      <c r="Q22" s="11"/>
    </row>
    <row r="23" spans="6:17" ht="17.25" customHeight="1">
      <c r="F23" s="9"/>
      <c r="G23" s="10"/>
      <c r="H23" s="10"/>
      <c r="I23" s="10"/>
      <c r="J23" s="10"/>
      <c r="K23" s="10"/>
      <c r="L23" s="10"/>
      <c r="M23" s="10"/>
      <c r="N23" s="10"/>
      <c r="O23" s="10"/>
      <c r="P23" s="11"/>
      <c r="Q23" s="11"/>
    </row>
    <row r="24" spans="6:17" ht="17.25" customHeight="1">
      <c r="F24" s="9"/>
      <c r="G24" s="10"/>
      <c r="H24" s="10"/>
      <c r="I24" s="10"/>
      <c r="J24" s="10"/>
      <c r="K24" s="10"/>
      <c r="L24" s="10"/>
      <c r="M24" s="10"/>
      <c r="N24" s="10"/>
      <c r="O24" s="10"/>
      <c r="P24" s="11"/>
      <c r="Q24" s="11"/>
    </row>
    <row r="25" spans="6:17">
      <c r="F25" s="9"/>
      <c r="G25" s="10"/>
      <c r="H25" s="10"/>
      <c r="I25" s="10"/>
      <c r="J25" s="10"/>
      <c r="K25" s="10"/>
      <c r="L25" s="10"/>
      <c r="M25" s="10"/>
      <c r="N25" s="10"/>
      <c r="O25" s="10"/>
      <c r="P25" s="11"/>
      <c r="Q25" s="11"/>
    </row>
    <row r="26" spans="6:17">
      <c r="F26" s="9"/>
      <c r="G26" s="10"/>
      <c r="H26" s="10"/>
      <c r="I26" s="10"/>
      <c r="J26" s="10"/>
      <c r="K26" s="10"/>
      <c r="L26" s="10"/>
      <c r="M26" s="10"/>
      <c r="N26" s="10"/>
      <c r="O26" s="10"/>
      <c r="P26" s="11"/>
      <c r="Q26" s="11"/>
    </row>
    <row r="27" spans="6:17">
      <c r="F27" s="9"/>
      <c r="G27" s="10"/>
      <c r="H27" s="10"/>
      <c r="I27" s="10"/>
      <c r="J27" s="10"/>
      <c r="K27" s="10"/>
      <c r="L27" s="10"/>
      <c r="M27" s="10"/>
      <c r="N27" s="10"/>
      <c r="O27" s="10"/>
      <c r="P27" s="11"/>
      <c r="Q27" s="11"/>
    </row>
    <row r="28" spans="6:17">
      <c r="F28" s="9"/>
      <c r="G28" s="10"/>
      <c r="H28" s="10"/>
      <c r="I28" s="10"/>
      <c r="J28" s="10"/>
      <c r="K28" s="10"/>
      <c r="L28" s="10"/>
      <c r="M28" s="10"/>
      <c r="N28" s="10"/>
      <c r="O28" s="10"/>
      <c r="P28" s="11"/>
      <c r="Q28" s="11"/>
    </row>
    <row r="29" spans="6:17">
      <c r="F29" s="9"/>
      <c r="G29" s="10"/>
      <c r="H29" s="10"/>
      <c r="I29" s="10"/>
      <c r="J29" s="10"/>
      <c r="K29" s="10"/>
      <c r="L29" s="10"/>
      <c r="M29" s="10"/>
      <c r="N29" s="10"/>
      <c r="O29" s="10"/>
      <c r="P29" s="11"/>
      <c r="Q29" s="11"/>
    </row>
    <row r="30" spans="6:17">
      <c r="F30" s="9"/>
      <c r="G30" s="10"/>
      <c r="H30" s="10"/>
      <c r="I30" s="10"/>
      <c r="J30" s="10"/>
      <c r="K30" s="10"/>
      <c r="L30" s="10"/>
      <c r="M30" s="10"/>
      <c r="N30" s="10"/>
      <c r="O30" s="10"/>
      <c r="P30" s="11"/>
      <c r="Q30" s="11"/>
    </row>
    <row r="31" spans="6:17">
      <c r="F31" s="9"/>
      <c r="G31" s="10"/>
      <c r="H31" s="10"/>
      <c r="I31" s="10"/>
      <c r="J31" s="10"/>
      <c r="K31" s="10"/>
      <c r="L31" s="10"/>
      <c r="M31" s="10"/>
      <c r="N31" s="10"/>
      <c r="O31" s="10"/>
      <c r="P31" s="11"/>
      <c r="Q31" s="11"/>
    </row>
    <row r="32" spans="6:17">
      <c r="F32" s="9"/>
      <c r="G32" s="10"/>
      <c r="H32" s="10"/>
      <c r="I32" s="10"/>
      <c r="J32" s="10"/>
      <c r="K32" s="10"/>
      <c r="L32" s="10"/>
      <c r="M32" s="10"/>
      <c r="N32" s="10"/>
      <c r="O32" s="10"/>
      <c r="P32" s="11"/>
      <c r="Q32" s="11"/>
    </row>
    <row r="33" spans="1:17">
      <c r="F33" s="9"/>
      <c r="G33" s="10"/>
      <c r="H33" s="10"/>
      <c r="I33" s="10"/>
      <c r="J33" s="10"/>
      <c r="K33" s="10"/>
      <c r="L33" s="10"/>
      <c r="M33" s="10"/>
      <c r="N33" s="10"/>
      <c r="O33" s="10"/>
      <c r="P33" s="11"/>
      <c r="Q33" s="11"/>
    </row>
    <row r="34" spans="1:17">
      <c r="F34" s="9"/>
      <c r="G34" s="10"/>
      <c r="H34" s="10"/>
      <c r="I34" s="10"/>
      <c r="J34" s="10"/>
      <c r="K34" s="10"/>
      <c r="L34" s="10"/>
      <c r="M34" s="10"/>
      <c r="N34" s="10"/>
      <c r="O34" s="10"/>
      <c r="P34" s="11"/>
      <c r="Q34" s="11"/>
    </row>
    <row r="35" spans="1:17">
      <c r="F35" s="9"/>
      <c r="G35" s="10"/>
      <c r="H35" s="10"/>
      <c r="I35" s="10"/>
      <c r="J35" s="10"/>
      <c r="K35" s="10"/>
      <c r="L35" s="10"/>
      <c r="M35" s="10"/>
      <c r="N35" s="10"/>
      <c r="O35" s="10"/>
      <c r="P35" s="11"/>
      <c r="Q35" s="11"/>
    </row>
    <row r="36" spans="1:17">
      <c r="F36" s="9"/>
      <c r="G36" s="10"/>
      <c r="H36" s="10"/>
      <c r="I36" s="10"/>
      <c r="J36" s="10"/>
      <c r="K36" s="10"/>
      <c r="L36" s="10"/>
      <c r="M36" s="10"/>
      <c r="N36" s="10"/>
      <c r="O36" s="10"/>
      <c r="P36" s="11"/>
      <c r="Q36" s="11"/>
    </row>
    <row r="37" spans="1:17">
      <c r="F37" s="9"/>
      <c r="G37" s="10"/>
      <c r="H37" s="10"/>
      <c r="I37" s="10"/>
      <c r="J37" s="10"/>
      <c r="K37" s="10"/>
      <c r="L37" s="10"/>
      <c r="M37" s="10"/>
      <c r="N37" s="10"/>
      <c r="O37" s="10"/>
      <c r="P37" s="11"/>
      <c r="Q37" s="11"/>
    </row>
    <row r="38" spans="1:17">
      <c r="F38" s="9"/>
      <c r="G38" s="10"/>
      <c r="H38" s="10"/>
      <c r="I38" s="10"/>
      <c r="J38" s="10"/>
      <c r="K38" s="10"/>
      <c r="L38" s="10"/>
      <c r="M38" s="10"/>
      <c r="N38" s="10"/>
      <c r="O38" s="10"/>
      <c r="P38" s="11"/>
      <c r="Q38" s="11"/>
    </row>
    <row r="42" spans="1:17" ht="35.1" customHeight="1">
      <c r="A42" t="s">
        <v>0</v>
      </c>
      <c r="B42" t="s">
        <v>1</v>
      </c>
      <c r="C42" t="s">
        <v>2</v>
      </c>
      <c r="D42" t="s">
        <v>3</v>
      </c>
      <c r="E42" t="s">
        <v>4</v>
      </c>
      <c r="F42" t="s">
        <v>5</v>
      </c>
      <c r="G42" s="8" t="s">
        <v>425</v>
      </c>
      <c r="H42" s="8" t="s">
        <v>426</v>
      </c>
      <c r="I42" s="8" t="s">
        <v>427</v>
      </c>
      <c r="J42" s="8" t="s">
        <v>428</v>
      </c>
      <c r="K42" s="8" t="s">
        <v>429</v>
      </c>
      <c r="L42" s="8" t="s">
        <v>430</v>
      </c>
      <c r="M42" s="8" t="s">
        <v>431</v>
      </c>
      <c r="N42" s="8" t="s">
        <v>432</v>
      </c>
      <c r="O42" s="8" t="s">
        <v>433</v>
      </c>
      <c r="P42" s="8" t="s">
        <v>434</v>
      </c>
      <c r="Q42" s="8" t="s">
        <v>435</v>
      </c>
    </row>
    <row r="43" spans="1:17">
      <c r="A43" t="s">
        <v>79</v>
      </c>
      <c r="B43" t="s">
        <v>80</v>
      </c>
      <c r="C43" t="s">
        <v>81</v>
      </c>
      <c r="D43" t="s">
        <v>40</v>
      </c>
      <c r="E43">
        <v>220643</v>
      </c>
      <c r="F43" t="s">
        <v>31</v>
      </c>
      <c r="G43" t="s">
        <v>22</v>
      </c>
      <c r="H43" t="s">
        <v>24</v>
      </c>
      <c r="I43" t="s">
        <v>24</v>
      </c>
      <c r="J43" t="s">
        <v>22</v>
      </c>
      <c r="K43" t="s">
        <v>22</v>
      </c>
      <c r="L43" t="s">
        <v>22</v>
      </c>
      <c r="M43" t="s">
        <v>22</v>
      </c>
      <c r="N43" t="s">
        <v>22</v>
      </c>
      <c r="O43" t="s">
        <v>23</v>
      </c>
      <c r="P43">
        <v>3</v>
      </c>
      <c r="Q43" t="s">
        <v>29</v>
      </c>
    </row>
    <row r="44" spans="1:17">
      <c r="A44" t="s">
        <v>165</v>
      </c>
      <c r="B44" t="s">
        <v>161</v>
      </c>
      <c r="C44" t="s">
        <v>164</v>
      </c>
      <c r="D44" t="s">
        <v>40</v>
      </c>
      <c r="E44">
        <v>220585</v>
      </c>
      <c r="F44" t="s">
        <v>31</v>
      </c>
      <c r="G44" t="s">
        <v>22</v>
      </c>
      <c r="H44" t="s">
        <v>93</v>
      </c>
      <c r="I44" t="s">
        <v>24</v>
      </c>
      <c r="J44" t="s">
        <v>93</v>
      </c>
      <c r="K44" t="s">
        <v>22</v>
      </c>
      <c r="L44" t="s">
        <v>93</v>
      </c>
      <c r="M44" t="s">
        <v>24</v>
      </c>
      <c r="N44" t="s">
        <v>93</v>
      </c>
      <c r="O44" t="s">
        <v>24</v>
      </c>
      <c r="P44">
        <v>4</v>
      </c>
      <c r="Q44" t="s">
        <v>25</v>
      </c>
    </row>
    <row r="45" spans="1:17">
      <c r="A45" t="s">
        <v>285</v>
      </c>
      <c r="B45" t="s">
        <v>281</v>
      </c>
      <c r="C45" t="s">
        <v>282</v>
      </c>
      <c r="D45" t="s">
        <v>40</v>
      </c>
      <c r="E45">
        <v>220589</v>
      </c>
      <c r="F45" t="s">
        <v>31</v>
      </c>
      <c r="G45" t="s">
        <v>22</v>
      </c>
      <c r="H45" t="s">
        <v>22</v>
      </c>
      <c r="I45" t="s">
        <v>22</v>
      </c>
      <c r="J45" t="s">
        <v>22</v>
      </c>
      <c r="K45" t="s">
        <v>22</v>
      </c>
      <c r="L45" t="s">
        <v>22</v>
      </c>
      <c r="M45" t="s">
        <v>22</v>
      </c>
      <c r="N45" t="s">
        <v>22</v>
      </c>
      <c r="O45" t="s">
        <v>22</v>
      </c>
      <c r="P45">
        <v>4</v>
      </c>
      <c r="Q45" t="s">
        <v>78</v>
      </c>
    </row>
    <row r="46" spans="1:17">
      <c r="A46" t="s">
        <v>299</v>
      </c>
      <c r="B46" t="s">
        <v>297</v>
      </c>
      <c r="C46" t="s">
        <v>300</v>
      </c>
      <c r="D46" t="s">
        <v>40</v>
      </c>
      <c r="E46">
        <v>220577</v>
      </c>
      <c r="F46" t="s">
        <v>31</v>
      </c>
      <c r="G46" t="s">
        <v>22</v>
      </c>
      <c r="H46" t="s">
        <v>22</v>
      </c>
      <c r="I46" t="s">
        <v>22</v>
      </c>
      <c r="J46" t="s">
        <v>22</v>
      </c>
      <c r="K46" t="s">
        <v>22</v>
      </c>
      <c r="L46" t="s">
        <v>22</v>
      </c>
      <c r="M46" t="s">
        <v>22</v>
      </c>
      <c r="N46" t="s">
        <v>22</v>
      </c>
      <c r="O46" t="s">
        <v>22</v>
      </c>
      <c r="P46">
        <v>5</v>
      </c>
      <c r="Q46" t="s">
        <v>29</v>
      </c>
    </row>
    <row r="47" spans="1:17">
      <c r="A47" t="s">
        <v>401</v>
      </c>
      <c r="B47" t="s">
        <v>399</v>
      </c>
      <c r="C47" t="s">
        <v>400</v>
      </c>
      <c r="D47" t="s">
        <v>40</v>
      </c>
      <c r="F47" t="s">
        <v>31</v>
      </c>
      <c r="G47" t="s">
        <v>22</v>
      </c>
      <c r="H47" t="s">
        <v>22</v>
      </c>
      <c r="I47" t="s">
        <v>22</v>
      </c>
      <c r="J47" t="s">
        <v>22</v>
      </c>
      <c r="K47" t="s">
        <v>22</v>
      </c>
      <c r="L47" t="s">
        <v>22</v>
      </c>
      <c r="M47" t="s">
        <v>22</v>
      </c>
      <c r="N47" t="s">
        <v>22</v>
      </c>
      <c r="O47" t="s">
        <v>22</v>
      </c>
      <c r="P47">
        <v>3</v>
      </c>
      <c r="Q47" t="s">
        <v>78</v>
      </c>
    </row>
    <row r="48" spans="1:17">
      <c r="F48" s="4" t="s">
        <v>24</v>
      </c>
      <c r="G48" s="5">
        <f>COUNTIF(G43:G47,"Strongly Agree")</f>
        <v>0</v>
      </c>
      <c r="H48" s="5">
        <f t="shared" ref="H48:O48" si="5">COUNTIF(H43:H47,"Strongly Agree")</f>
        <v>1</v>
      </c>
      <c r="I48" s="5">
        <f t="shared" si="5"/>
        <v>2</v>
      </c>
      <c r="J48" s="5">
        <f t="shared" si="5"/>
        <v>0</v>
      </c>
      <c r="K48" s="5">
        <f t="shared" si="5"/>
        <v>0</v>
      </c>
      <c r="L48" s="5">
        <f t="shared" si="5"/>
        <v>0</v>
      </c>
      <c r="M48" s="5">
        <f t="shared" si="5"/>
        <v>1</v>
      </c>
      <c r="N48" s="5">
        <f t="shared" si="5"/>
        <v>0</v>
      </c>
      <c r="O48" s="5">
        <f t="shared" si="5"/>
        <v>1</v>
      </c>
      <c r="P48" s="6">
        <f>COUNTIF(P43:P47,"5")</f>
        <v>1</v>
      </c>
      <c r="Q48" s="6">
        <f>COUNTIF(Q43:Q47,"Highly Satisfied")</f>
        <v>0</v>
      </c>
    </row>
    <row r="49" spans="6:17">
      <c r="F49" s="4" t="s">
        <v>22</v>
      </c>
      <c r="G49" s="5">
        <f>COUNTIF(G43:G47,"Agree")</f>
        <v>5</v>
      </c>
      <c r="H49" s="5">
        <f t="shared" ref="H49:O49" si="6">COUNTIF(H43:H47,"Agree")</f>
        <v>3</v>
      </c>
      <c r="I49" s="5">
        <f t="shared" si="6"/>
        <v>3</v>
      </c>
      <c r="J49" s="5">
        <f t="shared" si="6"/>
        <v>4</v>
      </c>
      <c r="K49" s="5">
        <f t="shared" si="6"/>
        <v>5</v>
      </c>
      <c r="L49" s="5">
        <f t="shared" si="6"/>
        <v>4</v>
      </c>
      <c r="M49" s="5">
        <f t="shared" si="6"/>
        <v>4</v>
      </c>
      <c r="N49" s="5">
        <f t="shared" si="6"/>
        <v>4</v>
      </c>
      <c r="O49" s="5">
        <f t="shared" si="6"/>
        <v>3</v>
      </c>
      <c r="P49" s="6">
        <f>COUNTIF(P43:P47,"4")</f>
        <v>2</v>
      </c>
      <c r="Q49" s="6">
        <f>COUNTIF(Q43:Q47,"Satisfied")</f>
        <v>2</v>
      </c>
    </row>
    <row r="50" spans="6:17">
      <c r="F50" s="4" t="s">
        <v>23</v>
      </c>
      <c r="G50" s="5">
        <f>COUNTIF(G43:G47,"Not Agree &amp; Not Disagree")</f>
        <v>0</v>
      </c>
      <c r="H50" s="5">
        <f t="shared" ref="H50:O50" si="7">COUNTIF(H43:H47,"Not Agree &amp; Not Disagree")</f>
        <v>0</v>
      </c>
      <c r="I50" s="5">
        <f t="shared" si="7"/>
        <v>0</v>
      </c>
      <c r="J50" s="5">
        <f t="shared" si="7"/>
        <v>0</v>
      </c>
      <c r="K50" s="5">
        <f t="shared" si="7"/>
        <v>0</v>
      </c>
      <c r="L50" s="5">
        <f t="shared" si="7"/>
        <v>0</v>
      </c>
      <c r="M50" s="5">
        <f t="shared" si="7"/>
        <v>0</v>
      </c>
      <c r="N50" s="5">
        <f t="shared" si="7"/>
        <v>0</v>
      </c>
      <c r="O50" s="5">
        <f t="shared" si="7"/>
        <v>1</v>
      </c>
      <c r="P50" s="6">
        <f>COUNTIF(P43:P47,3)</f>
        <v>2</v>
      </c>
      <c r="Q50" s="6">
        <f>COUNTIF(Q43:Q47,"Avarage")</f>
        <v>2</v>
      </c>
    </row>
    <row r="51" spans="6:17">
      <c r="F51" s="4" t="s">
        <v>47</v>
      </c>
      <c r="G51" s="5">
        <f>COUNTIF(G43:G47,"Disagree")</f>
        <v>0</v>
      </c>
      <c r="H51" s="5">
        <f t="shared" ref="H51:O51" si="8">COUNTIF(H43:H47,"Disagree")</f>
        <v>0</v>
      </c>
      <c r="I51" s="5">
        <f t="shared" si="8"/>
        <v>0</v>
      </c>
      <c r="J51" s="5">
        <f t="shared" si="8"/>
        <v>0</v>
      </c>
      <c r="K51" s="5">
        <f t="shared" si="8"/>
        <v>0</v>
      </c>
      <c r="L51" s="5">
        <f t="shared" si="8"/>
        <v>0</v>
      </c>
      <c r="M51" s="5">
        <f t="shared" si="8"/>
        <v>0</v>
      </c>
      <c r="N51" s="5">
        <f t="shared" si="8"/>
        <v>0</v>
      </c>
      <c r="O51" s="5">
        <f t="shared" si="8"/>
        <v>0</v>
      </c>
      <c r="P51" s="6">
        <f>COUNTIF(P43:P47,2)</f>
        <v>0</v>
      </c>
      <c r="Q51" s="6">
        <f>COUNTIF(Q43:Q47,"Dissatisfied")</f>
        <v>0</v>
      </c>
    </row>
    <row r="52" spans="6:17">
      <c r="F52" s="4" t="s">
        <v>93</v>
      </c>
      <c r="G52" s="5">
        <f>COUNTIF(G43:G47,"Strongly Disagree")</f>
        <v>0</v>
      </c>
      <c r="H52" s="5">
        <f t="shared" ref="H52:O52" si="9">COUNTIF(H43:H47,"Strongly Disagree")</f>
        <v>1</v>
      </c>
      <c r="I52" s="5">
        <f t="shared" si="9"/>
        <v>0</v>
      </c>
      <c r="J52" s="5">
        <f t="shared" si="9"/>
        <v>1</v>
      </c>
      <c r="K52" s="5">
        <f t="shared" si="9"/>
        <v>0</v>
      </c>
      <c r="L52" s="5">
        <f t="shared" si="9"/>
        <v>1</v>
      </c>
      <c r="M52" s="5">
        <f t="shared" si="9"/>
        <v>0</v>
      </c>
      <c r="N52" s="5">
        <f t="shared" si="9"/>
        <v>1</v>
      </c>
      <c r="O52" s="5">
        <f t="shared" si="9"/>
        <v>0</v>
      </c>
      <c r="P52" s="6">
        <f>COUNTIF(P43:P47,1)</f>
        <v>0</v>
      </c>
      <c r="Q52" s="6">
        <f>COUNTIF(Q43:Q47,"Highly Dissatisfied")</f>
        <v>0</v>
      </c>
    </row>
    <row r="87" spans="1:17" ht="35.1" customHeight="1">
      <c r="A87" t="s">
        <v>0</v>
      </c>
      <c r="B87" t="s">
        <v>1</v>
      </c>
      <c r="C87" t="s">
        <v>2</v>
      </c>
      <c r="D87" t="s">
        <v>3</v>
      </c>
      <c r="E87" t="s">
        <v>4</v>
      </c>
      <c r="F87" t="s">
        <v>5</v>
      </c>
      <c r="G87" s="8" t="s">
        <v>425</v>
      </c>
      <c r="H87" s="8" t="s">
        <v>426</v>
      </c>
      <c r="I87" s="8" t="s">
        <v>427</v>
      </c>
      <c r="J87" s="8" t="s">
        <v>428</v>
      </c>
      <c r="K87" s="8" t="s">
        <v>429</v>
      </c>
      <c r="L87" s="8" t="s">
        <v>430</v>
      </c>
      <c r="M87" s="8" t="s">
        <v>431</v>
      </c>
      <c r="N87" s="8" t="s">
        <v>432</v>
      </c>
      <c r="O87" s="8" t="s">
        <v>433</v>
      </c>
      <c r="P87" s="8" t="s">
        <v>434</v>
      </c>
      <c r="Q87" s="8" t="s">
        <v>435</v>
      </c>
    </row>
    <row r="88" spans="1:17">
      <c r="A88" t="s">
        <v>30</v>
      </c>
      <c r="B88" t="s">
        <v>27</v>
      </c>
      <c r="C88" t="s">
        <v>28</v>
      </c>
      <c r="D88" t="s">
        <v>20</v>
      </c>
      <c r="E88">
        <v>220810</v>
      </c>
      <c r="F88" t="s">
        <v>31</v>
      </c>
      <c r="G88" t="s">
        <v>24</v>
      </c>
      <c r="H88" t="s">
        <v>24</v>
      </c>
      <c r="I88" t="s">
        <v>24</v>
      </c>
      <c r="J88" t="s">
        <v>24</v>
      </c>
      <c r="K88" t="s">
        <v>24</v>
      </c>
      <c r="L88" t="s">
        <v>24</v>
      </c>
      <c r="M88" t="s">
        <v>24</v>
      </c>
      <c r="N88" t="s">
        <v>24</v>
      </c>
      <c r="O88" t="s">
        <v>24</v>
      </c>
      <c r="P88">
        <v>5</v>
      </c>
      <c r="Q88" t="s">
        <v>29</v>
      </c>
    </row>
    <row r="89" spans="1:17">
      <c r="A89" t="s">
        <v>61</v>
      </c>
      <c r="B89" t="s">
        <v>58</v>
      </c>
      <c r="C89" t="s">
        <v>59</v>
      </c>
      <c r="D89" t="s">
        <v>20</v>
      </c>
      <c r="E89">
        <v>220804</v>
      </c>
      <c r="F89" t="s">
        <v>31</v>
      </c>
      <c r="G89" t="s">
        <v>22</v>
      </c>
      <c r="H89" t="s">
        <v>22</v>
      </c>
      <c r="I89" t="s">
        <v>22</v>
      </c>
      <c r="J89" t="s">
        <v>22</v>
      </c>
      <c r="K89" t="s">
        <v>22</v>
      </c>
      <c r="L89" t="s">
        <v>22</v>
      </c>
      <c r="M89" t="s">
        <v>22</v>
      </c>
      <c r="N89" t="s">
        <v>22</v>
      </c>
      <c r="O89" t="s">
        <v>22</v>
      </c>
      <c r="P89">
        <v>2</v>
      </c>
      <c r="Q89" t="s">
        <v>29</v>
      </c>
    </row>
    <row r="90" spans="1:17">
      <c r="A90" t="s">
        <v>100</v>
      </c>
      <c r="B90" t="s">
        <v>96</v>
      </c>
      <c r="C90" t="s">
        <v>97</v>
      </c>
      <c r="D90" t="s">
        <v>20</v>
      </c>
      <c r="E90">
        <v>220747</v>
      </c>
      <c r="F90" t="s">
        <v>31</v>
      </c>
      <c r="G90" t="s">
        <v>22</v>
      </c>
      <c r="H90" t="s">
        <v>22</v>
      </c>
      <c r="I90" t="s">
        <v>22</v>
      </c>
      <c r="J90" t="s">
        <v>22</v>
      </c>
      <c r="K90" t="s">
        <v>22</v>
      </c>
      <c r="L90" t="s">
        <v>22</v>
      </c>
      <c r="M90" t="s">
        <v>22</v>
      </c>
      <c r="N90" t="s">
        <v>22</v>
      </c>
      <c r="O90" t="s">
        <v>22</v>
      </c>
      <c r="P90">
        <v>4</v>
      </c>
      <c r="Q90" t="s">
        <v>78</v>
      </c>
    </row>
    <row r="91" spans="1:17">
      <c r="A91" t="s">
        <v>110</v>
      </c>
      <c r="B91" t="s">
        <v>111</v>
      </c>
      <c r="C91" t="s">
        <v>112</v>
      </c>
      <c r="D91" t="s">
        <v>20</v>
      </c>
      <c r="E91">
        <v>220702</v>
      </c>
      <c r="F91" t="s">
        <v>31</v>
      </c>
      <c r="G91" t="s">
        <v>22</v>
      </c>
      <c r="H91" t="s">
        <v>22</v>
      </c>
      <c r="I91" t="s">
        <v>24</v>
      </c>
      <c r="J91" t="s">
        <v>24</v>
      </c>
      <c r="K91" t="s">
        <v>24</v>
      </c>
      <c r="L91" t="s">
        <v>24</v>
      </c>
      <c r="M91" t="s">
        <v>22</v>
      </c>
      <c r="N91" t="s">
        <v>22</v>
      </c>
      <c r="O91" t="s">
        <v>22</v>
      </c>
      <c r="P91">
        <v>5</v>
      </c>
      <c r="Q91" t="s">
        <v>29</v>
      </c>
    </row>
    <row r="92" spans="1:17">
      <c r="A92" t="s">
        <v>116</v>
      </c>
      <c r="B92" t="s">
        <v>117</v>
      </c>
      <c r="C92" t="s">
        <v>118</v>
      </c>
      <c r="D92" t="s">
        <v>20</v>
      </c>
      <c r="E92">
        <v>220705</v>
      </c>
      <c r="F92" t="s">
        <v>31</v>
      </c>
      <c r="G92" t="s">
        <v>22</v>
      </c>
      <c r="H92" t="s">
        <v>24</v>
      </c>
      <c r="I92" t="s">
        <v>22</v>
      </c>
      <c r="J92" t="s">
        <v>24</v>
      </c>
      <c r="K92" t="s">
        <v>24</v>
      </c>
      <c r="L92" t="s">
        <v>22</v>
      </c>
      <c r="M92" t="s">
        <v>24</v>
      </c>
      <c r="N92" t="s">
        <v>24</v>
      </c>
      <c r="O92" t="s">
        <v>22</v>
      </c>
      <c r="P92">
        <v>4</v>
      </c>
      <c r="Q92" t="s">
        <v>29</v>
      </c>
    </row>
    <row r="93" spans="1:17">
      <c r="A93" t="s">
        <v>179</v>
      </c>
      <c r="B93" t="s">
        <v>177</v>
      </c>
      <c r="C93" t="s">
        <v>178</v>
      </c>
      <c r="D93" t="s">
        <v>20</v>
      </c>
      <c r="E93">
        <v>220791</v>
      </c>
      <c r="F93" t="s">
        <v>31</v>
      </c>
      <c r="G93" t="s">
        <v>22</v>
      </c>
      <c r="H93" t="s">
        <v>24</v>
      </c>
      <c r="I93" t="s">
        <v>22</v>
      </c>
      <c r="J93" t="s">
        <v>22</v>
      </c>
      <c r="K93" t="s">
        <v>22</v>
      </c>
      <c r="L93" t="s">
        <v>22</v>
      </c>
      <c r="M93" t="s">
        <v>24</v>
      </c>
      <c r="N93" t="s">
        <v>22</v>
      </c>
      <c r="O93" t="s">
        <v>22</v>
      </c>
      <c r="P93">
        <v>4</v>
      </c>
      <c r="Q93" t="s">
        <v>29</v>
      </c>
    </row>
    <row r="94" spans="1:17">
      <c r="A94" t="s">
        <v>211</v>
      </c>
      <c r="B94" t="s">
        <v>212</v>
      </c>
      <c r="C94" t="s">
        <v>213</v>
      </c>
      <c r="D94" t="s">
        <v>20</v>
      </c>
      <c r="E94">
        <v>220815</v>
      </c>
      <c r="F94" t="s">
        <v>31</v>
      </c>
      <c r="G94" t="s">
        <v>22</v>
      </c>
      <c r="H94" t="s">
        <v>22</v>
      </c>
      <c r="I94" t="s">
        <v>22</v>
      </c>
      <c r="J94" t="s">
        <v>22</v>
      </c>
      <c r="K94" t="s">
        <v>22</v>
      </c>
      <c r="L94" t="s">
        <v>47</v>
      </c>
      <c r="M94" t="s">
        <v>47</v>
      </c>
      <c r="N94" t="s">
        <v>22</v>
      </c>
      <c r="O94" t="s">
        <v>47</v>
      </c>
      <c r="P94">
        <v>3</v>
      </c>
      <c r="Q94" t="s">
        <v>78</v>
      </c>
    </row>
    <row r="95" spans="1:17">
      <c r="A95" t="s">
        <v>277</v>
      </c>
      <c r="B95" t="s">
        <v>278</v>
      </c>
      <c r="C95" t="s">
        <v>279</v>
      </c>
      <c r="D95" t="s">
        <v>20</v>
      </c>
      <c r="F95" t="s">
        <v>31</v>
      </c>
      <c r="G95" t="s">
        <v>24</v>
      </c>
      <c r="H95" t="s">
        <v>24</v>
      </c>
      <c r="I95" t="s">
        <v>24</v>
      </c>
      <c r="J95" t="s">
        <v>24</v>
      </c>
      <c r="K95" t="s">
        <v>24</v>
      </c>
      <c r="L95" t="s">
        <v>24</v>
      </c>
      <c r="M95" t="s">
        <v>24</v>
      </c>
      <c r="N95" t="s">
        <v>24</v>
      </c>
      <c r="O95" t="s">
        <v>24</v>
      </c>
      <c r="P95">
        <v>5</v>
      </c>
      <c r="Q95" t="s">
        <v>36</v>
      </c>
    </row>
    <row r="96" spans="1:17">
      <c r="A96" t="s">
        <v>317</v>
      </c>
      <c r="B96" t="s">
        <v>309</v>
      </c>
      <c r="C96" t="s">
        <v>318</v>
      </c>
      <c r="D96" t="s">
        <v>20</v>
      </c>
      <c r="E96">
        <v>220718</v>
      </c>
      <c r="F96" t="s">
        <v>31</v>
      </c>
      <c r="G96" t="s">
        <v>22</v>
      </c>
      <c r="H96" t="s">
        <v>22</v>
      </c>
      <c r="I96" t="s">
        <v>22</v>
      </c>
      <c r="J96" t="s">
        <v>22</v>
      </c>
      <c r="K96" t="s">
        <v>22</v>
      </c>
      <c r="L96" t="s">
        <v>22</v>
      </c>
      <c r="M96" t="s">
        <v>22</v>
      </c>
      <c r="N96" t="s">
        <v>22</v>
      </c>
      <c r="O96" t="s">
        <v>23</v>
      </c>
      <c r="P96">
        <v>4</v>
      </c>
      <c r="Q96" t="s">
        <v>78</v>
      </c>
    </row>
    <row r="97" spans="1:17">
      <c r="A97" t="s">
        <v>361</v>
      </c>
      <c r="B97" t="s">
        <v>355</v>
      </c>
      <c r="C97" t="s">
        <v>362</v>
      </c>
      <c r="D97" t="s">
        <v>20</v>
      </c>
      <c r="E97">
        <v>220778</v>
      </c>
      <c r="F97" t="s">
        <v>31</v>
      </c>
      <c r="G97" t="s">
        <v>22</v>
      </c>
      <c r="H97" t="s">
        <v>22</v>
      </c>
      <c r="I97" t="s">
        <v>22</v>
      </c>
      <c r="J97" t="s">
        <v>22</v>
      </c>
      <c r="K97" t="s">
        <v>22</v>
      </c>
      <c r="L97" t="s">
        <v>22</v>
      </c>
      <c r="M97" t="s">
        <v>22</v>
      </c>
      <c r="N97" t="s">
        <v>22</v>
      </c>
      <c r="O97" t="s">
        <v>22</v>
      </c>
      <c r="P97">
        <v>4</v>
      </c>
      <c r="Q97" t="s">
        <v>29</v>
      </c>
    </row>
    <row r="98" spans="1:17">
      <c r="A98" t="s">
        <v>367</v>
      </c>
      <c r="B98" t="s">
        <v>355</v>
      </c>
      <c r="C98" t="s">
        <v>358</v>
      </c>
      <c r="D98" t="s">
        <v>20</v>
      </c>
      <c r="E98">
        <v>220778</v>
      </c>
      <c r="F98" t="s">
        <v>31</v>
      </c>
      <c r="G98" t="s">
        <v>22</v>
      </c>
      <c r="H98" t="s">
        <v>22</v>
      </c>
      <c r="I98" t="s">
        <v>22</v>
      </c>
      <c r="J98" t="s">
        <v>22</v>
      </c>
      <c r="K98" t="s">
        <v>22</v>
      </c>
      <c r="L98" t="s">
        <v>22</v>
      </c>
      <c r="M98" t="s">
        <v>22</v>
      </c>
      <c r="N98" t="s">
        <v>22</v>
      </c>
      <c r="O98" t="s">
        <v>22</v>
      </c>
      <c r="P98">
        <v>4</v>
      </c>
      <c r="Q98" t="s">
        <v>29</v>
      </c>
    </row>
    <row r="99" spans="1:17">
      <c r="A99" t="s">
        <v>397</v>
      </c>
      <c r="B99" t="s">
        <v>395</v>
      </c>
      <c r="C99" t="s">
        <v>396</v>
      </c>
      <c r="D99" t="s">
        <v>20</v>
      </c>
      <c r="E99">
        <v>220706</v>
      </c>
      <c r="F99" t="s">
        <v>31</v>
      </c>
      <c r="G99" t="s">
        <v>22</v>
      </c>
      <c r="H99" t="s">
        <v>24</v>
      </c>
      <c r="I99" t="s">
        <v>24</v>
      </c>
      <c r="J99" t="s">
        <v>22</v>
      </c>
      <c r="K99" t="s">
        <v>24</v>
      </c>
      <c r="L99" t="s">
        <v>24</v>
      </c>
      <c r="M99" t="s">
        <v>24</v>
      </c>
      <c r="N99" t="s">
        <v>24</v>
      </c>
      <c r="O99" t="s">
        <v>22</v>
      </c>
      <c r="P99">
        <v>4</v>
      </c>
      <c r="Q99" t="s">
        <v>36</v>
      </c>
    </row>
    <row r="100" spans="1:17">
      <c r="F100" s="4" t="s">
        <v>24</v>
      </c>
      <c r="G100" s="5">
        <f>COUNTIF(G88:G99,"Strongly Agree")</f>
        <v>2</v>
      </c>
      <c r="H100" s="5">
        <f t="shared" ref="H100:O100" si="10">COUNTIF(H88:H99,"Strongly Agree")</f>
        <v>5</v>
      </c>
      <c r="I100" s="5">
        <f t="shared" si="10"/>
        <v>4</v>
      </c>
      <c r="J100" s="5">
        <f t="shared" si="10"/>
        <v>4</v>
      </c>
      <c r="K100" s="5">
        <f t="shared" si="10"/>
        <v>5</v>
      </c>
      <c r="L100" s="5">
        <f t="shared" si="10"/>
        <v>4</v>
      </c>
      <c r="M100" s="5">
        <f t="shared" si="10"/>
        <v>5</v>
      </c>
      <c r="N100" s="5">
        <f t="shared" si="10"/>
        <v>4</v>
      </c>
      <c r="O100" s="5">
        <f t="shared" si="10"/>
        <v>2</v>
      </c>
      <c r="P100" s="6">
        <f>COUNTIF(P88:P99,"5")</f>
        <v>3</v>
      </c>
      <c r="Q100" s="6">
        <f>COUNTIF(Q88:Q99,"Highly Satisfied")</f>
        <v>2</v>
      </c>
    </row>
    <row r="101" spans="1:17">
      <c r="F101" s="4" t="s">
        <v>22</v>
      </c>
      <c r="G101" s="5">
        <f>COUNTIF(G88:G99,"Agree")</f>
        <v>10</v>
      </c>
      <c r="H101" s="5">
        <f t="shared" ref="H101:O101" si="11">COUNTIF(H88:H99,"Agree")</f>
        <v>7</v>
      </c>
      <c r="I101" s="5">
        <f t="shared" si="11"/>
        <v>8</v>
      </c>
      <c r="J101" s="5">
        <f t="shared" si="11"/>
        <v>8</v>
      </c>
      <c r="K101" s="5">
        <f t="shared" si="11"/>
        <v>7</v>
      </c>
      <c r="L101" s="5">
        <f t="shared" si="11"/>
        <v>7</v>
      </c>
      <c r="M101" s="5">
        <f t="shared" si="11"/>
        <v>6</v>
      </c>
      <c r="N101" s="5">
        <f t="shared" si="11"/>
        <v>8</v>
      </c>
      <c r="O101" s="5">
        <f t="shared" si="11"/>
        <v>8</v>
      </c>
      <c r="P101" s="6">
        <f>COUNTIF(P88:P99,"4")</f>
        <v>7</v>
      </c>
      <c r="Q101" s="6">
        <f>COUNTIF(Q88:Q99,"Satisfied")</f>
        <v>7</v>
      </c>
    </row>
    <row r="102" spans="1:17">
      <c r="F102" s="4" t="s">
        <v>23</v>
      </c>
      <c r="G102" s="5">
        <f>COUNTIF(G88:G99,"Not Agree &amp; Not Disagree")</f>
        <v>0</v>
      </c>
      <c r="H102" s="5">
        <f t="shared" ref="H102:O102" si="12">COUNTIF(H88:H99,"Not Agree &amp; Not Disagree")</f>
        <v>0</v>
      </c>
      <c r="I102" s="5">
        <f t="shared" si="12"/>
        <v>0</v>
      </c>
      <c r="J102" s="5">
        <f t="shared" si="12"/>
        <v>0</v>
      </c>
      <c r="K102" s="5">
        <f t="shared" si="12"/>
        <v>0</v>
      </c>
      <c r="L102" s="5">
        <f t="shared" si="12"/>
        <v>0</v>
      </c>
      <c r="M102" s="5">
        <f t="shared" si="12"/>
        <v>0</v>
      </c>
      <c r="N102" s="5">
        <f t="shared" si="12"/>
        <v>0</v>
      </c>
      <c r="O102" s="5">
        <f t="shared" si="12"/>
        <v>1</v>
      </c>
      <c r="P102" s="6">
        <f>COUNTIF(P88:P99,3)</f>
        <v>1</v>
      </c>
      <c r="Q102" s="6">
        <f>COUNTIF(Q88:Q99,"Avarage")</f>
        <v>3</v>
      </c>
    </row>
    <row r="103" spans="1:17">
      <c r="F103" s="4" t="s">
        <v>47</v>
      </c>
      <c r="G103" s="5">
        <f>COUNTIF(G88:G99,"Disagree")</f>
        <v>0</v>
      </c>
      <c r="H103" s="5">
        <f t="shared" ref="H103:O103" si="13">COUNTIF(H88:H99,"Disagree")</f>
        <v>0</v>
      </c>
      <c r="I103" s="5">
        <f t="shared" si="13"/>
        <v>0</v>
      </c>
      <c r="J103" s="5">
        <f t="shared" si="13"/>
        <v>0</v>
      </c>
      <c r="K103" s="5">
        <f t="shared" si="13"/>
        <v>0</v>
      </c>
      <c r="L103" s="5">
        <f t="shared" si="13"/>
        <v>1</v>
      </c>
      <c r="M103" s="5">
        <f t="shared" si="13"/>
        <v>1</v>
      </c>
      <c r="N103" s="5">
        <f t="shared" si="13"/>
        <v>0</v>
      </c>
      <c r="O103" s="5">
        <f t="shared" si="13"/>
        <v>1</v>
      </c>
      <c r="P103" s="6">
        <f>COUNTIF(P88:P99,2)</f>
        <v>1</v>
      </c>
      <c r="Q103" s="6">
        <f>COUNTIF(Q88:Q99,"Dissatisfied")</f>
        <v>0</v>
      </c>
    </row>
    <row r="104" spans="1:17">
      <c r="F104" s="4" t="s">
        <v>93</v>
      </c>
      <c r="G104" s="5">
        <f>COUNTIF(G88:G99,"Strongly Disagree")</f>
        <v>0</v>
      </c>
      <c r="H104" s="5">
        <f t="shared" ref="H104:O104" si="14">COUNTIF(H88:H99,"Strongly Disagree")</f>
        <v>0</v>
      </c>
      <c r="I104" s="5">
        <f t="shared" si="14"/>
        <v>0</v>
      </c>
      <c r="J104" s="5">
        <f t="shared" si="14"/>
        <v>0</v>
      </c>
      <c r="K104" s="5">
        <f t="shared" si="14"/>
        <v>0</v>
      </c>
      <c r="L104" s="5">
        <f t="shared" si="14"/>
        <v>0</v>
      </c>
      <c r="M104" s="5">
        <f t="shared" si="14"/>
        <v>0</v>
      </c>
      <c r="N104" s="5">
        <f t="shared" si="14"/>
        <v>0</v>
      </c>
      <c r="O104" s="5">
        <f t="shared" si="14"/>
        <v>0</v>
      </c>
      <c r="P104" s="6">
        <f>COUNTIF(P88:P99,1)</f>
        <v>0</v>
      </c>
      <c r="Q104" s="6">
        <f>COUNTIF(Q88:Q99,"Highly Dissatisfied")</f>
        <v>0</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A1:Q93"/>
  <sheetViews>
    <sheetView topLeftCell="A67" zoomScale="60" zoomScaleNormal="60" workbookViewId="0">
      <selection activeCell="AD102" sqref="AD102"/>
    </sheetView>
  </sheetViews>
  <sheetFormatPr defaultRowHeight="15"/>
  <sheetData>
    <row r="1" spans="1:17" ht="35.1" customHeight="1">
      <c r="A1" t="s">
        <v>0</v>
      </c>
      <c r="B1" t="s">
        <v>1</v>
      </c>
      <c r="C1" t="s">
        <v>2</v>
      </c>
      <c r="D1" t="s">
        <v>3</v>
      </c>
      <c r="E1" t="s">
        <v>4</v>
      </c>
      <c r="F1" t="s">
        <v>5</v>
      </c>
      <c r="G1" s="8" t="s">
        <v>425</v>
      </c>
      <c r="H1" s="8" t="s">
        <v>426</v>
      </c>
      <c r="I1" s="8" t="s">
        <v>427</v>
      </c>
      <c r="J1" s="8" t="s">
        <v>428</v>
      </c>
      <c r="K1" s="8" t="s">
        <v>429</v>
      </c>
      <c r="L1" s="8" t="s">
        <v>430</v>
      </c>
      <c r="M1" s="8" t="s">
        <v>431</v>
      </c>
      <c r="N1" s="8" t="s">
        <v>432</v>
      </c>
      <c r="O1" s="8" t="s">
        <v>433</v>
      </c>
      <c r="P1" s="8" t="s">
        <v>434</v>
      </c>
      <c r="Q1" s="8" t="s">
        <v>435</v>
      </c>
    </row>
    <row r="2" spans="1:17">
      <c r="A2" t="s">
        <v>139</v>
      </c>
      <c r="B2" t="s">
        <v>136</v>
      </c>
      <c r="C2" t="s">
        <v>137</v>
      </c>
      <c r="D2" t="s">
        <v>45</v>
      </c>
      <c r="E2">
        <v>220458</v>
      </c>
      <c r="F2" t="s">
        <v>99</v>
      </c>
      <c r="G2" t="s">
        <v>47</v>
      </c>
      <c r="H2" t="s">
        <v>47</v>
      </c>
      <c r="I2" t="s">
        <v>47</v>
      </c>
      <c r="J2" t="s">
        <v>47</v>
      </c>
      <c r="K2" t="s">
        <v>47</v>
      </c>
      <c r="L2" t="s">
        <v>93</v>
      </c>
      <c r="M2" t="s">
        <v>47</v>
      </c>
      <c r="N2" t="s">
        <v>47</v>
      </c>
      <c r="O2" t="s">
        <v>47</v>
      </c>
      <c r="P2">
        <v>1</v>
      </c>
      <c r="Q2" t="s">
        <v>138</v>
      </c>
    </row>
    <row r="3" spans="1:17">
      <c r="A3" t="s">
        <v>333</v>
      </c>
      <c r="B3" t="s">
        <v>334</v>
      </c>
      <c r="C3" t="s">
        <v>335</v>
      </c>
      <c r="D3" t="s">
        <v>45</v>
      </c>
      <c r="F3" t="s">
        <v>99</v>
      </c>
      <c r="G3" t="s">
        <v>22</v>
      </c>
      <c r="H3" t="s">
        <v>22</v>
      </c>
      <c r="I3" t="s">
        <v>22</v>
      </c>
      <c r="J3" t="s">
        <v>24</v>
      </c>
      <c r="K3" t="s">
        <v>22</v>
      </c>
      <c r="L3" t="s">
        <v>22</v>
      </c>
      <c r="M3" t="s">
        <v>22</v>
      </c>
      <c r="N3" t="s">
        <v>22</v>
      </c>
      <c r="O3" t="s">
        <v>22</v>
      </c>
      <c r="P3">
        <v>5</v>
      </c>
      <c r="Q3" t="s">
        <v>29</v>
      </c>
    </row>
    <row r="4" spans="1:17" s="7" customFormat="1">
      <c r="F4" s="4" t="s">
        <v>24</v>
      </c>
      <c r="G4" s="5">
        <f>COUNTIF(G2:G3,"Strongly Agree")</f>
        <v>0</v>
      </c>
      <c r="H4" s="5">
        <f t="shared" ref="H4:O4" si="0">COUNTIF(H2:H3,"Strongly Agree")</f>
        <v>0</v>
      </c>
      <c r="I4" s="5">
        <f t="shared" si="0"/>
        <v>0</v>
      </c>
      <c r="J4" s="5">
        <f t="shared" si="0"/>
        <v>1</v>
      </c>
      <c r="K4" s="5">
        <f t="shared" si="0"/>
        <v>0</v>
      </c>
      <c r="L4" s="5">
        <f t="shared" si="0"/>
        <v>0</v>
      </c>
      <c r="M4" s="5">
        <f t="shared" si="0"/>
        <v>0</v>
      </c>
      <c r="N4" s="5">
        <f t="shared" si="0"/>
        <v>0</v>
      </c>
      <c r="O4" s="5">
        <f t="shared" si="0"/>
        <v>0</v>
      </c>
      <c r="P4" s="6">
        <f>COUNTIF(P2:P3,"5")</f>
        <v>1</v>
      </c>
      <c r="Q4" s="6">
        <f>COUNTIF(Q2:Q3,"Highly Satisfied")</f>
        <v>0</v>
      </c>
    </row>
    <row r="5" spans="1:17" s="7" customFormat="1">
      <c r="F5" s="4" t="s">
        <v>22</v>
      </c>
      <c r="G5" s="5">
        <f>COUNTIF(G2:G3,"Agree")</f>
        <v>1</v>
      </c>
      <c r="H5" s="5">
        <f t="shared" ref="H5:O5" si="1">COUNTIF(H2:H3,"Agree")</f>
        <v>1</v>
      </c>
      <c r="I5" s="5">
        <f t="shared" si="1"/>
        <v>1</v>
      </c>
      <c r="J5" s="5">
        <f t="shared" si="1"/>
        <v>0</v>
      </c>
      <c r="K5" s="5">
        <f t="shared" si="1"/>
        <v>1</v>
      </c>
      <c r="L5" s="5">
        <f t="shared" si="1"/>
        <v>1</v>
      </c>
      <c r="M5" s="5">
        <f t="shared" si="1"/>
        <v>1</v>
      </c>
      <c r="N5" s="5">
        <f t="shared" si="1"/>
        <v>1</v>
      </c>
      <c r="O5" s="5">
        <f t="shared" si="1"/>
        <v>1</v>
      </c>
      <c r="P5" s="6">
        <f>COUNTIF(P2:P3,"4")</f>
        <v>0</v>
      </c>
      <c r="Q5" s="6">
        <f>COUNTIF(Q2:Q3,"Satisfied")</f>
        <v>1</v>
      </c>
    </row>
    <row r="6" spans="1:17" s="7" customFormat="1">
      <c r="F6" s="4" t="s">
        <v>23</v>
      </c>
      <c r="G6" s="5">
        <f>COUNTIF(G2:G3,"Not Agree &amp; Not Disagree")</f>
        <v>0</v>
      </c>
      <c r="H6" s="5">
        <f t="shared" ref="H6:O6" si="2">COUNTIF(H2:H3,"Not Agree &amp; Not Disagree")</f>
        <v>0</v>
      </c>
      <c r="I6" s="5">
        <f t="shared" si="2"/>
        <v>0</v>
      </c>
      <c r="J6" s="5">
        <f t="shared" si="2"/>
        <v>0</v>
      </c>
      <c r="K6" s="5">
        <f t="shared" si="2"/>
        <v>0</v>
      </c>
      <c r="L6" s="5">
        <f t="shared" si="2"/>
        <v>0</v>
      </c>
      <c r="M6" s="5">
        <f t="shared" si="2"/>
        <v>0</v>
      </c>
      <c r="N6" s="5">
        <f t="shared" si="2"/>
        <v>0</v>
      </c>
      <c r="O6" s="5">
        <f t="shared" si="2"/>
        <v>0</v>
      </c>
      <c r="P6" s="6">
        <f>COUNTIF(P2:P3,3)</f>
        <v>0</v>
      </c>
      <c r="Q6" s="6">
        <f>COUNTIF(Q2:Q3,"Avarage")</f>
        <v>0</v>
      </c>
    </row>
    <row r="7" spans="1:17" s="7" customFormat="1">
      <c r="F7" s="4" t="s">
        <v>47</v>
      </c>
      <c r="G7" s="5">
        <f>COUNTIF(G2:G3,"Disagree")</f>
        <v>1</v>
      </c>
      <c r="H7" s="5">
        <f t="shared" ref="H7:O7" si="3">COUNTIF(H2:H3,"Disagree")</f>
        <v>1</v>
      </c>
      <c r="I7" s="5">
        <f t="shared" si="3"/>
        <v>1</v>
      </c>
      <c r="J7" s="5">
        <f t="shared" si="3"/>
        <v>1</v>
      </c>
      <c r="K7" s="5">
        <f t="shared" si="3"/>
        <v>1</v>
      </c>
      <c r="L7" s="5">
        <f t="shared" si="3"/>
        <v>0</v>
      </c>
      <c r="M7" s="5">
        <f t="shared" si="3"/>
        <v>1</v>
      </c>
      <c r="N7" s="5">
        <f t="shared" si="3"/>
        <v>1</v>
      </c>
      <c r="O7" s="5">
        <f t="shared" si="3"/>
        <v>1</v>
      </c>
      <c r="P7" s="6">
        <f>COUNTIF(P2:P3,2)</f>
        <v>0</v>
      </c>
      <c r="Q7" s="6">
        <f>COUNTIF(Q2:Q3,"Dissatisfied")</f>
        <v>1</v>
      </c>
    </row>
    <row r="8" spans="1:17" s="7" customFormat="1">
      <c r="F8" s="4" t="s">
        <v>93</v>
      </c>
      <c r="G8" s="5">
        <f>COUNTIF(G2:G3,"Strongly Disagree")</f>
        <v>0</v>
      </c>
      <c r="H8" s="5">
        <f t="shared" ref="H8:O8" si="4">COUNTIF(H2:H3,"Strongly Disagree")</f>
        <v>0</v>
      </c>
      <c r="I8" s="5">
        <f t="shared" si="4"/>
        <v>0</v>
      </c>
      <c r="J8" s="5">
        <f t="shared" si="4"/>
        <v>0</v>
      </c>
      <c r="K8" s="5">
        <f t="shared" si="4"/>
        <v>0</v>
      </c>
      <c r="L8" s="5">
        <f t="shared" si="4"/>
        <v>1</v>
      </c>
      <c r="M8" s="5">
        <f t="shared" si="4"/>
        <v>0</v>
      </c>
      <c r="N8" s="5">
        <f t="shared" si="4"/>
        <v>0</v>
      </c>
      <c r="O8" s="5">
        <f t="shared" si="4"/>
        <v>0</v>
      </c>
      <c r="P8" s="6">
        <f>COUNTIF(P2:P3,1)</f>
        <v>1</v>
      </c>
      <c r="Q8" s="6">
        <f>COUNTIF(Q2:Q3,"Highly Dissatisfied")</f>
        <v>0</v>
      </c>
    </row>
    <row r="9" spans="1:17" s="7" customFormat="1"/>
    <row r="42" spans="1:17" ht="35.1" customHeight="1">
      <c r="A42" t="s">
        <v>0</v>
      </c>
      <c r="B42" t="s">
        <v>1</v>
      </c>
      <c r="C42" t="s">
        <v>2</v>
      </c>
      <c r="D42" t="s">
        <v>3</v>
      </c>
      <c r="E42" t="s">
        <v>4</v>
      </c>
      <c r="F42" t="s">
        <v>5</v>
      </c>
      <c r="G42" s="8" t="s">
        <v>425</v>
      </c>
      <c r="H42" s="8" t="s">
        <v>426</v>
      </c>
      <c r="I42" s="8" t="s">
        <v>427</v>
      </c>
      <c r="J42" s="8" t="s">
        <v>428</v>
      </c>
      <c r="K42" s="8" t="s">
        <v>429</v>
      </c>
      <c r="L42" s="8" t="s">
        <v>430</v>
      </c>
      <c r="M42" s="8" t="s">
        <v>431</v>
      </c>
      <c r="N42" s="8" t="s">
        <v>432</v>
      </c>
      <c r="O42" s="8" t="s">
        <v>433</v>
      </c>
      <c r="P42" s="8" t="s">
        <v>434</v>
      </c>
      <c r="Q42" s="8" t="s">
        <v>435</v>
      </c>
    </row>
    <row r="43" spans="1:17">
      <c r="A43" t="s">
        <v>153</v>
      </c>
      <c r="B43" t="s">
        <v>154</v>
      </c>
      <c r="C43" t="s">
        <v>155</v>
      </c>
      <c r="D43" t="s">
        <v>40</v>
      </c>
      <c r="E43">
        <v>220548</v>
      </c>
      <c r="F43" t="s">
        <v>99</v>
      </c>
      <c r="G43" t="s">
        <v>22</v>
      </c>
      <c r="H43" t="s">
        <v>22</v>
      </c>
      <c r="I43" t="s">
        <v>22</v>
      </c>
      <c r="J43" t="s">
        <v>22</v>
      </c>
      <c r="K43" t="s">
        <v>22</v>
      </c>
      <c r="L43" t="s">
        <v>22</v>
      </c>
      <c r="M43" t="s">
        <v>22</v>
      </c>
      <c r="N43" t="s">
        <v>22</v>
      </c>
      <c r="O43" t="s">
        <v>22</v>
      </c>
      <c r="P43">
        <v>3</v>
      </c>
      <c r="Q43" t="s">
        <v>29</v>
      </c>
    </row>
    <row r="44" spans="1:17">
      <c r="A44" t="s">
        <v>163</v>
      </c>
      <c r="B44" t="s">
        <v>161</v>
      </c>
      <c r="C44" t="s">
        <v>164</v>
      </c>
      <c r="D44" t="s">
        <v>40</v>
      </c>
      <c r="E44">
        <v>220585</v>
      </c>
      <c r="F44" t="s">
        <v>99</v>
      </c>
      <c r="G44" t="s">
        <v>93</v>
      </c>
      <c r="H44" t="s">
        <v>24</v>
      </c>
      <c r="I44" t="s">
        <v>47</v>
      </c>
      <c r="J44" t="s">
        <v>93</v>
      </c>
      <c r="K44" t="s">
        <v>24</v>
      </c>
      <c r="L44" t="s">
        <v>47</v>
      </c>
      <c r="M44" t="s">
        <v>93</v>
      </c>
      <c r="N44" t="s">
        <v>24</v>
      </c>
      <c r="O44" t="s">
        <v>22</v>
      </c>
      <c r="P44">
        <v>5</v>
      </c>
      <c r="Q44" t="s">
        <v>25</v>
      </c>
    </row>
    <row r="45" spans="1:17">
      <c r="A45" t="s">
        <v>284</v>
      </c>
      <c r="B45" t="s">
        <v>281</v>
      </c>
      <c r="C45" t="s">
        <v>282</v>
      </c>
      <c r="D45" t="s">
        <v>40</v>
      </c>
      <c r="E45">
        <v>220589</v>
      </c>
      <c r="F45" t="s">
        <v>99</v>
      </c>
      <c r="G45" t="s">
        <v>22</v>
      </c>
      <c r="H45" t="s">
        <v>22</v>
      </c>
      <c r="I45" t="s">
        <v>22</v>
      </c>
      <c r="J45" t="s">
        <v>22</v>
      </c>
      <c r="K45" t="s">
        <v>22</v>
      </c>
      <c r="L45" t="s">
        <v>22</v>
      </c>
      <c r="M45" t="s">
        <v>22</v>
      </c>
      <c r="N45" t="s">
        <v>22</v>
      </c>
      <c r="O45" t="s">
        <v>22</v>
      </c>
      <c r="P45">
        <v>4</v>
      </c>
      <c r="Q45" t="s">
        <v>78</v>
      </c>
    </row>
    <row r="46" spans="1:17">
      <c r="A46" t="s">
        <v>398</v>
      </c>
      <c r="B46" t="s">
        <v>399</v>
      </c>
      <c r="C46" t="s">
        <v>400</v>
      </c>
      <c r="D46" t="s">
        <v>40</v>
      </c>
      <c r="F46" t="s">
        <v>99</v>
      </c>
      <c r="G46" t="s">
        <v>22</v>
      </c>
      <c r="H46" t="s">
        <v>22</v>
      </c>
      <c r="I46" t="s">
        <v>22</v>
      </c>
      <c r="J46" t="s">
        <v>22</v>
      </c>
      <c r="K46" t="s">
        <v>22</v>
      </c>
      <c r="L46" t="s">
        <v>22</v>
      </c>
      <c r="M46" t="s">
        <v>22</v>
      </c>
      <c r="N46" t="s">
        <v>22</v>
      </c>
      <c r="O46" t="s">
        <v>22</v>
      </c>
      <c r="P46">
        <v>3</v>
      </c>
      <c r="Q46" t="s">
        <v>78</v>
      </c>
    </row>
    <row r="47" spans="1:17">
      <c r="F47" s="4" t="s">
        <v>24</v>
      </c>
      <c r="G47" s="5">
        <f>COUNTIF(G43:G46,"Strongly Agree")</f>
        <v>0</v>
      </c>
      <c r="H47" s="5">
        <f t="shared" ref="H47:O47" si="5">COUNTIF(H43:H46,"Strongly Agree")</f>
        <v>1</v>
      </c>
      <c r="I47" s="5">
        <f t="shared" si="5"/>
        <v>0</v>
      </c>
      <c r="J47" s="5">
        <f t="shared" si="5"/>
        <v>0</v>
      </c>
      <c r="K47" s="5">
        <f t="shared" si="5"/>
        <v>1</v>
      </c>
      <c r="L47" s="5">
        <f t="shared" si="5"/>
        <v>0</v>
      </c>
      <c r="M47" s="5">
        <f t="shared" si="5"/>
        <v>0</v>
      </c>
      <c r="N47" s="5">
        <f t="shared" si="5"/>
        <v>1</v>
      </c>
      <c r="O47" s="5">
        <f t="shared" si="5"/>
        <v>0</v>
      </c>
      <c r="P47" s="6">
        <f>COUNTIF(P43:P46,"5")</f>
        <v>1</v>
      </c>
      <c r="Q47" s="6">
        <f>COUNTIF(Q43:Q46,"Highly Satisfied")</f>
        <v>0</v>
      </c>
    </row>
    <row r="48" spans="1:17">
      <c r="F48" s="4" t="s">
        <v>22</v>
      </c>
      <c r="G48" s="5">
        <f>COUNTIF(G43:G46,"Agree")</f>
        <v>3</v>
      </c>
      <c r="H48" s="5">
        <f t="shared" ref="H48:O48" si="6">COUNTIF(H43:H46,"Agree")</f>
        <v>3</v>
      </c>
      <c r="I48" s="5">
        <f t="shared" si="6"/>
        <v>3</v>
      </c>
      <c r="J48" s="5">
        <f t="shared" si="6"/>
        <v>3</v>
      </c>
      <c r="K48" s="5">
        <f t="shared" si="6"/>
        <v>3</v>
      </c>
      <c r="L48" s="5">
        <f t="shared" si="6"/>
        <v>3</v>
      </c>
      <c r="M48" s="5">
        <f t="shared" si="6"/>
        <v>3</v>
      </c>
      <c r="N48" s="5">
        <f t="shared" si="6"/>
        <v>3</v>
      </c>
      <c r="O48" s="5">
        <f t="shared" si="6"/>
        <v>4</v>
      </c>
      <c r="P48" s="6">
        <f>COUNTIF(P43:P46,"4")</f>
        <v>1</v>
      </c>
      <c r="Q48" s="6">
        <f>COUNTIF(Q43:Q46,"Satisfied")</f>
        <v>1</v>
      </c>
    </row>
    <row r="49" spans="6:17">
      <c r="F49" s="4" t="s">
        <v>23</v>
      </c>
      <c r="G49" s="5">
        <f>COUNTIF(G43:G46,"Not Agree &amp; Not Disagree")</f>
        <v>0</v>
      </c>
      <c r="H49" s="5">
        <f t="shared" ref="H49:O49" si="7">COUNTIF(H43:H46,"Not Agree &amp; Not Disagree")</f>
        <v>0</v>
      </c>
      <c r="I49" s="5">
        <f t="shared" si="7"/>
        <v>0</v>
      </c>
      <c r="J49" s="5">
        <f t="shared" si="7"/>
        <v>0</v>
      </c>
      <c r="K49" s="5">
        <f t="shared" si="7"/>
        <v>0</v>
      </c>
      <c r="L49" s="5">
        <f t="shared" si="7"/>
        <v>0</v>
      </c>
      <c r="M49" s="5">
        <f t="shared" si="7"/>
        <v>0</v>
      </c>
      <c r="N49" s="5">
        <f t="shared" si="7"/>
        <v>0</v>
      </c>
      <c r="O49" s="5">
        <f t="shared" si="7"/>
        <v>0</v>
      </c>
      <c r="P49" s="6">
        <f>COUNTIF(P43:P46,3)</f>
        <v>2</v>
      </c>
      <c r="Q49" s="6">
        <f>COUNTIF(Q43:Q46,"Avarage")</f>
        <v>2</v>
      </c>
    </row>
    <row r="50" spans="6:17">
      <c r="F50" s="4" t="s">
        <v>47</v>
      </c>
      <c r="G50" s="5">
        <f>COUNTIF(G43:G46,"Disagree")</f>
        <v>0</v>
      </c>
      <c r="H50" s="5">
        <f t="shared" ref="H50:O50" si="8">COUNTIF(H43:H46,"Disagree")</f>
        <v>0</v>
      </c>
      <c r="I50" s="5">
        <f t="shared" si="8"/>
        <v>1</v>
      </c>
      <c r="J50" s="5">
        <f t="shared" si="8"/>
        <v>0</v>
      </c>
      <c r="K50" s="5">
        <f t="shared" si="8"/>
        <v>0</v>
      </c>
      <c r="L50" s="5">
        <f t="shared" si="8"/>
        <v>1</v>
      </c>
      <c r="M50" s="5">
        <f t="shared" si="8"/>
        <v>0</v>
      </c>
      <c r="N50" s="5">
        <f t="shared" si="8"/>
        <v>0</v>
      </c>
      <c r="O50" s="5">
        <f t="shared" si="8"/>
        <v>0</v>
      </c>
      <c r="P50" s="6">
        <f>COUNTIF(P43:P46,2)</f>
        <v>0</v>
      </c>
      <c r="Q50" s="6">
        <f>COUNTIF(Q43:Q46,"Dissatisfied")</f>
        <v>0</v>
      </c>
    </row>
    <row r="51" spans="6:17">
      <c r="F51" s="4" t="s">
        <v>93</v>
      </c>
      <c r="G51" s="5">
        <f>COUNTIF(G43:G46,"Strongly Disagree")</f>
        <v>1</v>
      </c>
      <c r="H51" s="5">
        <f t="shared" ref="H51:O51" si="9">COUNTIF(H43:H46,"Strongly Disagree")</f>
        <v>0</v>
      </c>
      <c r="I51" s="5">
        <f t="shared" si="9"/>
        <v>0</v>
      </c>
      <c r="J51" s="5">
        <f t="shared" si="9"/>
        <v>1</v>
      </c>
      <c r="K51" s="5">
        <f t="shared" si="9"/>
        <v>0</v>
      </c>
      <c r="L51" s="5">
        <f t="shared" si="9"/>
        <v>0</v>
      </c>
      <c r="M51" s="5">
        <f t="shared" si="9"/>
        <v>1</v>
      </c>
      <c r="N51" s="5">
        <f t="shared" si="9"/>
        <v>0</v>
      </c>
      <c r="O51" s="5">
        <f t="shared" si="9"/>
        <v>0</v>
      </c>
      <c r="P51" s="6">
        <f>COUNTIF(P43:P46,1)</f>
        <v>0</v>
      </c>
      <c r="Q51" s="6">
        <f>COUNTIF(Q43:Q46,"Highly Dissatisfied")</f>
        <v>0</v>
      </c>
    </row>
    <row r="79" spans="1:17" ht="101.25" customHeight="1">
      <c r="A79" t="s">
        <v>0</v>
      </c>
      <c r="B79" t="s">
        <v>1</v>
      </c>
      <c r="C79" t="s">
        <v>2</v>
      </c>
      <c r="D79" t="s">
        <v>3</v>
      </c>
      <c r="E79" t="s">
        <v>4</v>
      </c>
      <c r="F79" t="s">
        <v>5</v>
      </c>
      <c r="G79" s="8" t="s">
        <v>425</v>
      </c>
      <c r="H79" s="8" t="s">
        <v>426</v>
      </c>
      <c r="I79" s="8" t="s">
        <v>427</v>
      </c>
      <c r="J79" s="8" t="s">
        <v>428</v>
      </c>
      <c r="K79" s="8" t="s">
        <v>429</v>
      </c>
      <c r="L79" s="8" t="s">
        <v>430</v>
      </c>
      <c r="M79" s="8" t="s">
        <v>431</v>
      </c>
      <c r="N79" s="8" t="s">
        <v>432</v>
      </c>
      <c r="O79" s="8" t="s">
        <v>433</v>
      </c>
      <c r="P79" s="8" t="s">
        <v>434</v>
      </c>
      <c r="Q79" s="8" t="s">
        <v>435</v>
      </c>
    </row>
    <row r="80" spans="1:17">
      <c r="A80" t="s">
        <v>98</v>
      </c>
      <c r="B80" t="s">
        <v>96</v>
      </c>
      <c r="C80" t="s">
        <v>97</v>
      </c>
      <c r="D80" t="s">
        <v>20</v>
      </c>
      <c r="E80">
        <v>220747</v>
      </c>
      <c r="F80" t="s">
        <v>99</v>
      </c>
      <c r="G80" t="s">
        <v>22</v>
      </c>
      <c r="H80" t="s">
        <v>22</v>
      </c>
      <c r="I80" t="s">
        <v>22</v>
      </c>
      <c r="J80" t="s">
        <v>22</v>
      </c>
      <c r="K80" t="s">
        <v>22</v>
      </c>
      <c r="L80" t="s">
        <v>22</v>
      </c>
      <c r="M80" t="s">
        <v>22</v>
      </c>
      <c r="N80" t="s">
        <v>22</v>
      </c>
      <c r="O80" t="s">
        <v>47</v>
      </c>
      <c r="P80">
        <v>5</v>
      </c>
      <c r="Q80" t="s">
        <v>78</v>
      </c>
    </row>
    <row r="81" spans="1:17">
      <c r="A81" t="s">
        <v>128</v>
      </c>
      <c r="B81" t="s">
        <v>129</v>
      </c>
      <c r="C81" t="s">
        <v>130</v>
      </c>
      <c r="D81" t="s">
        <v>20</v>
      </c>
      <c r="E81">
        <v>220698</v>
      </c>
      <c r="F81" t="s">
        <v>99</v>
      </c>
      <c r="G81" t="s">
        <v>24</v>
      </c>
      <c r="H81" t="s">
        <v>22</v>
      </c>
      <c r="I81" t="s">
        <v>22</v>
      </c>
      <c r="J81" t="s">
        <v>22</v>
      </c>
      <c r="K81" t="s">
        <v>22</v>
      </c>
      <c r="L81" t="s">
        <v>22</v>
      </c>
      <c r="M81" t="s">
        <v>22</v>
      </c>
      <c r="N81" t="s">
        <v>22</v>
      </c>
      <c r="O81" t="s">
        <v>22</v>
      </c>
      <c r="P81">
        <v>5</v>
      </c>
      <c r="Q81" t="s">
        <v>78</v>
      </c>
    </row>
    <row r="82" spans="1:17">
      <c r="A82" t="s">
        <v>131</v>
      </c>
      <c r="B82" t="s">
        <v>129</v>
      </c>
      <c r="C82" t="s">
        <v>130</v>
      </c>
      <c r="D82" t="s">
        <v>20</v>
      </c>
      <c r="E82">
        <v>220698</v>
      </c>
      <c r="F82" t="s">
        <v>99</v>
      </c>
      <c r="G82" t="s">
        <v>22</v>
      </c>
      <c r="H82" t="s">
        <v>22</v>
      </c>
      <c r="I82" t="s">
        <v>22</v>
      </c>
      <c r="J82" t="s">
        <v>22</v>
      </c>
      <c r="K82" t="s">
        <v>22</v>
      </c>
      <c r="L82" t="s">
        <v>22</v>
      </c>
      <c r="M82" t="s">
        <v>22</v>
      </c>
      <c r="N82" t="s">
        <v>22</v>
      </c>
      <c r="O82" t="s">
        <v>22</v>
      </c>
      <c r="P82">
        <v>5</v>
      </c>
      <c r="Q82" t="s">
        <v>78</v>
      </c>
    </row>
    <row r="83" spans="1:17">
      <c r="A83" t="s">
        <v>208</v>
      </c>
      <c r="B83" t="s">
        <v>209</v>
      </c>
      <c r="C83" t="s">
        <v>210</v>
      </c>
      <c r="D83" t="s">
        <v>20</v>
      </c>
      <c r="E83">
        <v>220814</v>
      </c>
      <c r="F83" t="s">
        <v>99</v>
      </c>
      <c r="G83" t="s">
        <v>22</v>
      </c>
      <c r="H83" t="s">
        <v>22</v>
      </c>
      <c r="I83" t="s">
        <v>22</v>
      </c>
      <c r="J83" t="s">
        <v>24</v>
      </c>
      <c r="K83" t="s">
        <v>22</v>
      </c>
      <c r="L83" t="s">
        <v>22</v>
      </c>
      <c r="M83" t="s">
        <v>22</v>
      </c>
      <c r="N83" t="s">
        <v>22</v>
      </c>
      <c r="O83" t="s">
        <v>22</v>
      </c>
      <c r="P83">
        <v>5</v>
      </c>
      <c r="Q83" t="s">
        <v>36</v>
      </c>
    </row>
    <row r="84" spans="1:17">
      <c r="A84" t="s">
        <v>214</v>
      </c>
      <c r="B84" t="s">
        <v>215</v>
      </c>
      <c r="C84" t="s">
        <v>216</v>
      </c>
      <c r="D84" t="s">
        <v>20</v>
      </c>
      <c r="E84">
        <v>220771</v>
      </c>
      <c r="F84" t="s">
        <v>99</v>
      </c>
      <c r="G84" t="s">
        <v>23</v>
      </c>
      <c r="H84" t="s">
        <v>56</v>
      </c>
      <c r="I84" t="s">
        <v>23</v>
      </c>
      <c r="J84" t="s">
        <v>23</v>
      </c>
      <c r="K84" t="s">
        <v>23</v>
      </c>
      <c r="L84" t="s">
        <v>23</v>
      </c>
      <c r="M84" t="s">
        <v>23</v>
      </c>
      <c r="N84" t="s">
        <v>23</v>
      </c>
      <c r="O84" t="s">
        <v>23</v>
      </c>
      <c r="P84">
        <v>3</v>
      </c>
      <c r="Q84" t="s">
        <v>25</v>
      </c>
    </row>
    <row r="85" spans="1:17">
      <c r="A85" t="s">
        <v>217</v>
      </c>
      <c r="B85" t="s">
        <v>215</v>
      </c>
      <c r="C85" t="s">
        <v>218</v>
      </c>
      <c r="D85" t="s">
        <v>20</v>
      </c>
      <c r="E85">
        <v>220771</v>
      </c>
      <c r="F85" t="s">
        <v>99</v>
      </c>
      <c r="G85" t="s">
        <v>23</v>
      </c>
      <c r="H85" t="s">
        <v>56</v>
      </c>
      <c r="I85" t="s">
        <v>23</v>
      </c>
      <c r="J85" t="s">
        <v>23</v>
      </c>
      <c r="K85" t="s">
        <v>23</v>
      </c>
      <c r="L85" t="s">
        <v>23</v>
      </c>
      <c r="M85" t="s">
        <v>23</v>
      </c>
      <c r="N85" t="s">
        <v>23</v>
      </c>
      <c r="O85" t="s">
        <v>23</v>
      </c>
      <c r="P85">
        <v>5</v>
      </c>
      <c r="Q85" t="s">
        <v>78</v>
      </c>
    </row>
    <row r="86" spans="1:17">
      <c r="A86" t="s">
        <v>343</v>
      </c>
      <c r="B86" t="s">
        <v>340</v>
      </c>
      <c r="C86" t="s">
        <v>341</v>
      </c>
      <c r="D86" t="s">
        <v>20</v>
      </c>
      <c r="E86">
        <v>220809</v>
      </c>
      <c r="F86" t="s">
        <v>99</v>
      </c>
      <c r="G86" t="s">
        <v>22</v>
      </c>
      <c r="H86" t="s">
        <v>56</v>
      </c>
      <c r="I86" t="s">
        <v>22</v>
      </c>
      <c r="J86" t="s">
        <v>23</v>
      </c>
      <c r="K86" t="s">
        <v>23</v>
      </c>
      <c r="L86" t="s">
        <v>23</v>
      </c>
      <c r="M86" t="s">
        <v>23</v>
      </c>
      <c r="N86" t="s">
        <v>22</v>
      </c>
      <c r="O86" t="s">
        <v>22</v>
      </c>
      <c r="P86">
        <v>3</v>
      </c>
      <c r="Q86" t="s">
        <v>29</v>
      </c>
    </row>
    <row r="87" spans="1:17">
      <c r="A87" t="s">
        <v>357</v>
      </c>
      <c r="B87" t="s">
        <v>355</v>
      </c>
      <c r="C87" t="s">
        <v>358</v>
      </c>
      <c r="D87" t="s">
        <v>20</v>
      </c>
      <c r="E87">
        <v>220778</v>
      </c>
      <c r="F87" t="s">
        <v>99</v>
      </c>
      <c r="G87" t="s">
        <v>22</v>
      </c>
      <c r="H87" t="s">
        <v>22</v>
      </c>
      <c r="I87" t="s">
        <v>22</v>
      </c>
      <c r="J87" t="s">
        <v>22</v>
      </c>
      <c r="K87" t="s">
        <v>22</v>
      </c>
      <c r="L87" t="s">
        <v>22</v>
      </c>
      <c r="M87" t="s">
        <v>22</v>
      </c>
      <c r="N87" t="s">
        <v>22</v>
      </c>
      <c r="O87" t="s">
        <v>22</v>
      </c>
      <c r="P87">
        <v>4</v>
      </c>
      <c r="Q87" t="s">
        <v>29</v>
      </c>
    </row>
    <row r="88" spans="1:17">
      <c r="A88" t="s">
        <v>366</v>
      </c>
      <c r="B88" t="s">
        <v>355</v>
      </c>
      <c r="C88" t="s">
        <v>358</v>
      </c>
      <c r="D88" t="s">
        <v>20</v>
      </c>
      <c r="E88">
        <v>220778</v>
      </c>
      <c r="F88" t="s">
        <v>99</v>
      </c>
      <c r="G88" t="s">
        <v>22</v>
      </c>
      <c r="H88" t="s">
        <v>22</v>
      </c>
      <c r="I88" t="s">
        <v>22</v>
      </c>
      <c r="J88" t="s">
        <v>22</v>
      </c>
      <c r="K88" t="s">
        <v>22</v>
      </c>
      <c r="L88" t="s">
        <v>22</v>
      </c>
      <c r="M88" t="s">
        <v>22</v>
      </c>
      <c r="N88" t="s">
        <v>22</v>
      </c>
      <c r="O88" t="s">
        <v>22</v>
      </c>
      <c r="P88">
        <v>4</v>
      </c>
      <c r="Q88" t="s">
        <v>29</v>
      </c>
    </row>
    <row r="89" spans="1:17">
      <c r="F89" s="4" t="s">
        <v>24</v>
      </c>
      <c r="G89" s="5">
        <f>COUNTIF(G80:G88,"Strongly Agree")</f>
        <v>1</v>
      </c>
      <c r="H89" s="5">
        <f t="shared" ref="H89:O89" si="10">COUNTIF(H80:H88,"Strongly Agree")</f>
        <v>0</v>
      </c>
      <c r="I89" s="5">
        <f t="shared" si="10"/>
        <v>0</v>
      </c>
      <c r="J89" s="5">
        <f t="shared" si="10"/>
        <v>1</v>
      </c>
      <c r="K89" s="5">
        <f t="shared" si="10"/>
        <v>0</v>
      </c>
      <c r="L89" s="5">
        <f t="shared" si="10"/>
        <v>0</v>
      </c>
      <c r="M89" s="5">
        <f t="shared" si="10"/>
        <v>0</v>
      </c>
      <c r="N89" s="5">
        <f t="shared" si="10"/>
        <v>0</v>
      </c>
      <c r="O89" s="5">
        <f t="shared" si="10"/>
        <v>0</v>
      </c>
      <c r="P89" s="6">
        <f>COUNTIF(P80:P88,"5")</f>
        <v>5</v>
      </c>
      <c r="Q89" s="6">
        <f>COUNTIF(Q80:Q88,"Highly Satisfied")</f>
        <v>1</v>
      </c>
    </row>
    <row r="90" spans="1:17">
      <c r="F90" s="4" t="s">
        <v>22</v>
      </c>
      <c r="G90" s="5">
        <f>COUNTIF(G80:G88,"Agree")</f>
        <v>6</v>
      </c>
      <c r="H90" s="5">
        <f t="shared" ref="H90:O90" si="11">COUNTIF(H80:H88,"Agree")</f>
        <v>6</v>
      </c>
      <c r="I90" s="5">
        <f t="shared" si="11"/>
        <v>7</v>
      </c>
      <c r="J90" s="5">
        <f t="shared" si="11"/>
        <v>5</v>
      </c>
      <c r="K90" s="5">
        <f t="shared" si="11"/>
        <v>6</v>
      </c>
      <c r="L90" s="5">
        <f t="shared" si="11"/>
        <v>6</v>
      </c>
      <c r="M90" s="5">
        <f t="shared" si="11"/>
        <v>6</v>
      </c>
      <c r="N90" s="5">
        <f t="shared" si="11"/>
        <v>7</v>
      </c>
      <c r="O90" s="5">
        <f t="shared" si="11"/>
        <v>6</v>
      </c>
      <c r="P90" s="6">
        <f>COUNTIF(P80:P88,"4")</f>
        <v>2</v>
      </c>
      <c r="Q90" s="6">
        <f>COUNTIF(Q80:Q88,"Satisfied")</f>
        <v>3</v>
      </c>
    </row>
    <row r="91" spans="1:17">
      <c r="F91" s="4" t="s">
        <v>23</v>
      </c>
      <c r="G91" s="5">
        <f>COUNTIF(G80:G88,"Not Agree &amp; Not Disagree")</f>
        <v>2</v>
      </c>
      <c r="H91" s="5">
        <f t="shared" ref="H91:O91" si="12">COUNTIF(H80:H88,"Not Agree &amp; Not Disagree")</f>
        <v>0</v>
      </c>
      <c r="I91" s="5">
        <f t="shared" si="12"/>
        <v>2</v>
      </c>
      <c r="J91" s="5">
        <f t="shared" si="12"/>
        <v>3</v>
      </c>
      <c r="K91" s="5">
        <f t="shared" si="12"/>
        <v>3</v>
      </c>
      <c r="L91" s="5">
        <f t="shared" si="12"/>
        <v>3</v>
      </c>
      <c r="M91" s="5">
        <f t="shared" si="12"/>
        <v>3</v>
      </c>
      <c r="N91" s="5">
        <f t="shared" si="12"/>
        <v>2</v>
      </c>
      <c r="O91" s="5">
        <f t="shared" si="12"/>
        <v>2</v>
      </c>
      <c r="P91" s="6">
        <f>COUNTIF(P80:P88,3)</f>
        <v>2</v>
      </c>
      <c r="Q91" s="6">
        <f>COUNTIF(Q80:Q88,"Avarage")</f>
        <v>4</v>
      </c>
    </row>
    <row r="92" spans="1:17">
      <c r="F92" s="4" t="s">
        <v>47</v>
      </c>
      <c r="G92" s="5">
        <f>COUNTIF(G80:G88,"Disagree")</f>
        <v>0</v>
      </c>
      <c r="H92" s="5">
        <f t="shared" ref="H92:O92" si="13">COUNTIF(H80:H88,"Disagree")</f>
        <v>0</v>
      </c>
      <c r="I92" s="5">
        <f t="shared" si="13"/>
        <v>0</v>
      </c>
      <c r="J92" s="5">
        <f t="shared" si="13"/>
        <v>0</v>
      </c>
      <c r="K92" s="5">
        <f t="shared" si="13"/>
        <v>0</v>
      </c>
      <c r="L92" s="5">
        <f t="shared" si="13"/>
        <v>0</v>
      </c>
      <c r="M92" s="5">
        <f t="shared" si="13"/>
        <v>0</v>
      </c>
      <c r="N92" s="5">
        <f t="shared" si="13"/>
        <v>0</v>
      </c>
      <c r="O92" s="5">
        <f t="shared" si="13"/>
        <v>1</v>
      </c>
      <c r="P92" s="6">
        <f>COUNTIF(P80:P88,2)</f>
        <v>0</v>
      </c>
      <c r="Q92" s="6">
        <f>COUNTIF(Q80:Q88,"Dissatisfied")</f>
        <v>0</v>
      </c>
    </row>
    <row r="93" spans="1:17">
      <c r="F93" s="4" t="s">
        <v>93</v>
      </c>
      <c r="G93" s="5">
        <f>COUNTIF(G80:G88,"Strongly Disagree")</f>
        <v>0</v>
      </c>
      <c r="H93" s="5">
        <f t="shared" ref="H93:O93" si="14">COUNTIF(H80:H88,"Strongly Disagree")</f>
        <v>0</v>
      </c>
      <c r="I93" s="5">
        <f t="shared" si="14"/>
        <v>0</v>
      </c>
      <c r="J93" s="5">
        <f t="shared" si="14"/>
        <v>0</v>
      </c>
      <c r="K93" s="5">
        <f t="shared" si="14"/>
        <v>0</v>
      </c>
      <c r="L93" s="5">
        <f t="shared" si="14"/>
        <v>0</v>
      </c>
      <c r="M93" s="5">
        <f t="shared" si="14"/>
        <v>0</v>
      </c>
      <c r="N93" s="5">
        <f t="shared" si="14"/>
        <v>0</v>
      </c>
      <c r="O93" s="5">
        <f t="shared" si="14"/>
        <v>0</v>
      </c>
      <c r="P93" s="6">
        <f>COUNTIF(P80:P88,1)</f>
        <v>0</v>
      </c>
      <c r="Q93" s="6">
        <f>COUNTIF(Q80:Q88,"Highly Dissatisfied")</f>
        <v>0</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A1:Q97"/>
  <sheetViews>
    <sheetView zoomScale="70" zoomScaleNormal="70" workbookViewId="0">
      <selection activeCell="U128" sqref="U128"/>
    </sheetView>
  </sheetViews>
  <sheetFormatPr defaultRowHeight="15"/>
  <sheetData>
    <row r="1" spans="1:17" ht="35.1" customHeight="1">
      <c r="A1" t="s">
        <v>0</v>
      </c>
      <c r="B1" t="s">
        <v>1</v>
      </c>
      <c r="C1" t="s">
        <v>2</v>
      </c>
      <c r="D1" t="s">
        <v>3</v>
      </c>
      <c r="E1" t="s">
        <v>4</v>
      </c>
      <c r="F1" t="s">
        <v>5</v>
      </c>
      <c r="G1" s="8" t="s">
        <v>425</v>
      </c>
      <c r="H1" s="8" t="s">
        <v>426</v>
      </c>
      <c r="I1" s="8" t="s">
        <v>427</v>
      </c>
      <c r="J1" s="8" t="s">
        <v>428</v>
      </c>
      <c r="K1" s="8" t="s">
        <v>429</v>
      </c>
      <c r="L1" s="8" t="s">
        <v>430</v>
      </c>
      <c r="M1" s="8" t="s">
        <v>431</v>
      </c>
      <c r="N1" s="8" t="s">
        <v>432</v>
      </c>
      <c r="O1" s="8" t="s">
        <v>433</v>
      </c>
      <c r="P1" s="8" t="s">
        <v>434</v>
      </c>
      <c r="Q1" s="8" t="s">
        <v>435</v>
      </c>
    </row>
    <row r="2" spans="1:17">
      <c r="A2" t="s">
        <v>206</v>
      </c>
      <c r="B2" t="s">
        <v>205</v>
      </c>
      <c r="C2" t="s">
        <v>203</v>
      </c>
      <c r="D2" t="s">
        <v>45</v>
      </c>
      <c r="E2">
        <v>220409</v>
      </c>
      <c r="F2" t="s">
        <v>70</v>
      </c>
      <c r="G2" t="s">
        <v>22</v>
      </c>
      <c r="H2" t="s">
        <v>22</v>
      </c>
      <c r="I2" t="s">
        <v>22</v>
      </c>
      <c r="J2" t="s">
        <v>22</v>
      </c>
      <c r="K2" t="s">
        <v>22</v>
      </c>
      <c r="L2" t="s">
        <v>47</v>
      </c>
      <c r="M2" t="s">
        <v>22</v>
      </c>
      <c r="N2" t="s">
        <v>22</v>
      </c>
      <c r="O2" t="s">
        <v>47</v>
      </c>
      <c r="P2">
        <v>3</v>
      </c>
      <c r="Q2" t="s">
        <v>29</v>
      </c>
    </row>
    <row r="3" spans="1:17">
      <c r="F3" s="4" t="s">
        <v>24</v>
      </c>
      <c r="G3" s="5">
        <f>COUNTIF(G2,"Strongly Agree")</f>
        <v>0</v>
      </c>
      <c r="H3" s="5">
        <f t="shared" ref="H3:O3" si="0">COUNTIF(H2,"Strongly Agree")</f>
        <v>0</v>
      </c>
      <c r="I3" s="5">
        <f t="shared" si="0"/>
        <v>0</v>
      </c>
      <c r="J3" s="5">
        <f t="shared" si="0"/>
        <v>0</v>
      </c>
      <c r="K3" s="5">
        <f t="shared" si="0"/>
        <v>0</v>
      </c>
      <c r="L3" s="5">
        <f t="shared" si="0"/>
        <v>0</v>
      </c>
      <c r="M3" s="5">
        <f t="shared" si="0"/>
        <v>0</v>
      </c>
      <c r="N3" s="5">
        <f t="shared" si="0"/>
        <v>0</v>
      </c>
      <c r="O3" s="5">
        <f t="shared" si="0"/>
        <v>0</v>
      </c>
      <c r="P3" s="6">
        <f>COUNTIF(P2,"5")</f>
        <v>0</v>
      </c>
      <c r="Q3" s="6">
        <f>COUNTIF(Q2,"Highly Satisfied")</f>
        <v>0</v>
      </c>
    </row>
    <row r="4" spans="1:17">
      <c r="F4" s="4" t="s">
        <v>22</v>
      </c>
      <c r="G4" s="5">
        <f>COUNTIF(G2,"Agree")</f>
        <v>1</v>
      </c>
      <c r="H4" s="5">
        <f t="shared" ref="H4:O4" si="1">COUNTIF(H2,"Agree")</f>
        <v>1</v>
      </c>
      <c r="I4" s="5">
        <f t="shared" si="1"/>
        <v>1</v>
      </c>
      <c r="J4" s="5">
        <f t="shared" si="1"/>
        <v>1</v>
      </c>
      <c r="K4" s="5">
        <f t="shared" si="1"/>
        <v>1</v>
      </c>
      <c r="L4" s="5">
        <f t="shared" si="1"/>
        <v>0</v>
      </c>
      <c r="M4" s="5">
        <f t="shared" si="1"/>
        <v>1</v>
      </c>
      <c r="N4" s="5">
        <f t="shared" si="1"/>
        <v>1</v>
      </c>
      <c r="O4" s="5">
        <f t="shared" si="1"/>
        <v>0</v>
      </c>
      <c r="P4" s="6">
        <f>COUNTIF(P2,"4")</f>
        <v>0</v>
      </c>
      <c r="Q4" s="6">
        <f>COUNTIF(Q2,"Satisfied")</f>
        <v>1</v>
      </c>
    </row>
    <row r="5" spans="1:17">
      <c r="F5" s="4" t="s">
        <v>23</v>
      </c>
      <c r="G5" s="5">
        <f>COUNTIF(G2,"Not Agree &amp; Not Disagree")</f>
        <v>0</v>
      </c>
      <c r="H5" s="5">
        <f t="shared" ref="H5:O5" si="2">COUNTIF(H2,"Not Agree &amp; Not Disagree")</f>
        <v>0</v>
      </c>
      <c r="I5" s="5">
        <f t="shared" si="2"/>
        <v>0</v>
      </c>
      <c r="J5" s="5">
        <f t="shared" si="2"/>
        <v>0</v>
      </c>
      <c r="K5" s="5">
        <f t="shared" si="2"/>
        <v>0</v>
      </c>
      <c r="L5" s="5">
        <f t="shared" si="2"/>
        <v>0</v>
      </c>
      <c r="M5" s="5">
        <f t="shared" si="2"/>
        <v>0</v>
      </c>
      <c r="N5" s="5">
        <f t="shared" si="2"/>
        <v>0</v>
      </c>
      <c r="O5" s="5">
        <f t="shared" si="2"/>
        <v>0</v>
      </c>
      <c r="P5" s="6">
        <f>COUNTIF(P2,3)</f>
        <v>1</v>
      </c>
      <c r="Q5" s="6">
        <f>COUNTIF(Q2,"Avarage")</f>
        <v>0</v>
      </c>
    </row>
    <row r="6" spans="1:17">
      <c r="F6" s="4" t="s">
        <v>47</v>
      </c>
      <c r="G6" s="5">
        <f>COUNTIF(G2,"Disagree")</f>
        <v>0</v>
      </c>
      <c r="H6" s="5">
        <f t="shared" ref="H6:O6" si="3">COUNTIF(H2,"Disagree")</f>
        <v>0</v>
      </c>
      <c r="I6" s="5">
        <f t="shared" si="3"/>
        <v>0</v>
      </c>
      <c r="J6" s="5">
        <f t="shared" si="3"/>
        <v>0</v>
      </c>
      <c r="K6" s="5">
        <f t="shared" si="3"/>
        <v>0</v>
      </c>
      <c r="L6" s="5">
        <f t="shared" si="3"/>
        <v>1</v>
      </c>
      <c r="M6" s="5">
        <f t="shared" si="3"/>
        <v>0</v>
      </c>
      <c r="N6" s="5">
        <f t="shared" si="3"/>
        <v>0</v>
      </c>
      <c r="O6" s="5">
        <f t="shared" si="3"/>
        <v>1</v>
      </c>
      <c r="P6" s="6">
        <f>COUNTIF(P2,2)</f>
        <v>0</v>
      </c>
      <c r="Q6" s="6">
        <f>COUNTIF(Q2,"Dissatisfied")</f>
        <v>0</v>
      </c>
    </row>
    <row r="7" spans="1:17">
      <c r="F7" s="4" t="s">
        <v>93</v>
      </c>
      <c r="G7" s="5">
        <f>COUNTIF(G2,"Strongly Disagree")</f>
        <v>0</v>
      </c>
      <c r="H7" s="5">
        <f t="shared" ref="H7:O7" si="4">COUNTIF(H2,"Strongly Disagree")</f>
        <v>0</v>
      </c>
      <c r="I7" s="5">
        <f t="shared" si="4"/>
        <v>0</v>
      </c>
      <c r="J7" s="5">
        <f t="shared" si="4"/>
        <v>0</v>
      </c>
      <c r="K7" s="5">
        <f t="shared" si="4"/>
        <v>0</v>
      </c>
      <c r="L7" s="5">
        <f t="shared" si="4"/>
        <v>0</v>
      </c>
      <c r="M7" s="5">
        <f t="shared" si="4"/>
        <v>0</v>
      </c>
      <c r="N7" s="5">
        <f t="shared" si="4"/>
        <v>0</v>
      </c>
      <c r="O7" s="5">
        <f t="shared" si="4"/>
        <v>0</v>
      </c>
      <c r="P7" s="6">
        <f>COUNTIF(P2,1)</f>
        <v>0</v>
      </c>
      <c r="Q7" s="6">
        <f>COUNTIF(Q2,"Highly Dissatisfied")</f>
        <v>0</v>
      </c>
    </row>
    <row r="46" spans="1:17" ht="35.1" customHeight="1">
      <c r="A46" t="s">
        <v>0</v>
      </c>
      <c r="B46" t="s">
        <v>1</v>
      </c>
      <c r="C46" t="s">
        <v>2</v>
      </c>
      <c r="D46" t="s">
        <v>3</v>
      </c>
      <c r="E46" t="s">
        <v>4</v>
      </c>
      <c r="F46" t="s">
        <v>5</v>
      </c>
      <c r="G46" s="8" t="s">
        <v>425</v>
      </c>
      <c r="H46" s="8" t="s">
        <v>426</v>
      </c>
      <c r="I46" s="8" t="s">
        <v>427</v>
      </c>
      <c r="J46" s="8" t="s">
        <v>428</v>
      </c>
      <c r="K46" s="8" t="s">
        <v>429</v>
      </c>
      <c r="L46" s="8" t="s">
        <v>430</v>
      </c>
      <c r="M46" s="8" t="s">
        <v>431</v>
      </c>
      <c r="N46" s="8" t="s">
        <v>432</v>
      </c>
      <c r="O46" s="8" t="s">
        <v>433</v>
      </c>
      <c r="P46" s="8" t="s">
        <v>434</v>
      </c>
      <c r="Q46" s="8" t="s">
        <v>435</v>
      </c>
    </row>
    <row r="47" spans="1:17">
      <c r="A47" t="s">
        <v>286</v>
      </c>
      <c r="B47" t="s">
        <v>281</v>
      </c>
      <c r="C47" t="s">
        <v>282</v>
      </c>
      <c r="D47" t="s">
        <v>40</v>
      </c>
      <c r="E47">
        <v>220589</v>
      </c>
      <c r="F47" t="s">
        <v>70</v>
      </c>
      <c r="G47" t="s">
        <v>22</v>
      </c>
      <c r="H47" t="s">
        <v>22</v>
      </c>
      <c r="I47" t="s">
        <v>22</v>
      </c>
      <c r="J47" t="s">
        <v>22</v>
      </c>
      <c r="K47" t="s">
        <v>22</v>
      </c>
      <c r="L47" t="s">
        <v>22</v>
      </c>
      <c r="M47" t="s">
        <v>22</v>
      </c>
      <c r="N47" t="s">
        <v>22</v>
      </c>
      <c r="O47" t="s">
        <v>22</v>
      </c>
      <c r="P47">
        <v>4</v>
      </c>
      <c r="Q47" t="s">
        <v>78</v>
      </c>
    </row>
    <row r="48" spans="1:17">
      <c r="A48" t="s">
        <v>403</v>
      </c>
      <c r="B48" t="s">
        <v>399</v>
      </c>
      <c r="C48" t="s">
        <v>400</v>
      </c>
      <c r="D48" t="s">
        <v>40</v>
      </c>
      <c r="F48" t="s">
        <v>70</v>
      </c>
      <c r="G48" t="s">
        <v>22</v>
      </c>
      <c r="H48" t="s">
        <v>22</v>
      </c>
      <c r="I48" t="s">
        <v>22</v>
      </c>
      <c r="J48" t="s">
        <v>22</v>
      </c>
      <c r="K48" t="s">
        <v>22</v>
      </c>
      <c r="L48" t="s">
        <v>22</v>
      </c>
      <c r="M48" t="s">
        <v>22</v>
      </c>
      <c r="N48" t="s">
        <v>22</v>
      </c>
      <c r="O48" t="s">
        <v>22</v>
      </c>
      <c r="P48">
        <v>3</v>
      </c>
      <c r="Q48" t="s">
        <v>78</v>
      </c>
    </row>
    <row r="49" spans="6:17">
      <c r="F49" s="4" t="s">
        <v>24</v>
      </c>
      <c r="G49" s="5">
        <f>COUNTIF(G47:G48,"Strongly Agree")</f>
        <v>0</v>
      </c>
      <c r="H49" s="5">
        <f t="shared" ref="H49:O49" si="5">COUNTIF(H47:H48,"Strongly Agree")</f>
        <v>0</v>
      </c>
      <c r="I49" s="5">
        <f t="shared" si="5"/>
        <v>0</v>
      </c>
      <c r="J49" s="5">
        <f t="shared" si="5"/>
        <v>0</v>
      </c>
      <c r="K49" s="5">
        <f t="shared" si="5"/>
        <v>0</v>
      </c>
      <c r="L49" s="5">
        <f t="shared" si="5"/>
        <v>0</v>
      </c>
      <c r="M49" s="5">
        <f t="shared" si="5"/>
        <v>0</v>
      </c>
      <c r="N49" s="5">
        <f t="shared" si="5"/>
        <v>0</v>
      </c>
      <c r="O49" s="5">
        <f t="shared" si="5"/>
        <v>0</v>
      </c>
      <c r="P49" s="6">
        <f>COUNTIF(P47:P48,"5")</f>
        <v>0</v>
      </c>
      <c r="Q49" s="6">
        <f>COUNTIF(Q47:Q48,"Highly Satisfied")</f>
        <v>0</v>
      </c>
    </row>
    <row r="50" spans="6:17">
      <c r="F50" s="4" t="s">
        <v>22</v>
      </c>
      <c r="G50" s="5">
        <f>COUNTIF(G47:G48,"Agree")</f>
        <v>2</v>
      </c>
      <c r="H50" s="5">
        <f t="shared" ref="H50:O50" si="6">COUNTIF(H47:H48,"Agree")</f>
        <v>2</v>
      </c>
      <c r="I50" s="5">
        <f t="shared" si="6"/>
        <v>2</v>
      </c>
      <c r="J50" s="5">
        <f t="shared" si="6"/>
        <v>2</v>
      </c>
      <c r="K50" s="5">
        <f t="shared" si="6"/>
        <v>2</v>
      </c>
      <c r="L50" s="5">
        <f t="shared" si="6"/>
        <v>2</v>
      </c>
      <c r="M50" s="5">
        <f t="shared" si="6"/>
        <v>2</v>
      </c>
      <c r="N50" s="5">
        <f t="shared" si="6"/>
        <v>2</v>
      </c>
      <c r="O50" s="5">
        <f t="shared" si="6"/>
        <v>2</v>
      </c>
      <c r="P50" s="6">
        <f>COUNTIF(P47:P48,"4")</f>
        <v>1</v>
      </c>
      <c r="Q50" s="6">
        <f>COUNTIF(Q47:Q48,"Satisfied")</f>
        <v>0</v>
      </c>
    </row>
    <row r="51" spans="6:17">
      <c r="F51" s="4" t="s">
        <v>23</v>
      </c>
      <c r="G51" s="5">
        <f>COUNTIF(G47:G48,"Not Agree &amp; Not Disagree")</f>
        <v>0</v>
      </c>
      <c r="H51" s="5">
        <f t="shared" ref="H51:O51" si="7">COUNTIF(H47:H48,"Not Agree &amp; Not Disagree")</f>
        <v>0</v>
      </c>
      <c r="I51" s="5">
        <f t="shared" si="7"/>
        <v>0</v>
      </c>
      <c r="J51" s="5">
        <f t="shared" si="7"/>
        <v>0</v>
      </c>
      <c r="K51" s="5">
        <f t="shared" si="7"/>
        <v>0</v>
      </c>
      <c r="L51" s="5">
        <f t="shared" si="7"/>
        <v>0</v>
      </c>
      <c r="M51" s="5">
        <f t="shared" si="7"/>
        <v>0</v>
      </c>
      <c r="N51" s="5">
        <f t="shared" si="7"/>
        <v>0</v>
      </c>
      <c r="O51" s="5">
        <f t="shared" si="7"/>
        <v>0</v>
      </c>
      <c r="P51" s="6">
        <f>COUNTIF(P47:P48,3)</f>
        <v>1</v>
      </c>
      <c r="Q51" s="6">
        <f>COUNTIF(Q47:Q48,"Avarage")</f>
        <v>2</v>
      </c>
    </row>
    <row r="52" spans="6:17">
      <c r="F52" s="4" t="s">
        <v>47</v>
      </c>
      <c r="G52" s="5">
        <f>COUNTIF(G47:G48,"Disagree")</f>
        <v>0</v>
      </c>
      <c r="H52" s="5">
        <f t="shared" ref="H52:O52" si="8">COUNTIF(H47:H48,"Disagree")</f>
        <v>0</v>
      </c>
      <c r="I52" s="5">
        <f t="shared" si="8"/>
        <v>0</v>
      </c>
      <c r="J52" s="5">
        <f t="shared" si="8"/>
        <v>0</v>
      </c>
      <c r="K52" s="5">
        <f t="shared" si="8"/>
        <v>0</v>
      </c>
      <c r="L52" s="5">
        <f t="shared" si="8"/>
        <v>0</v>
      </c>
      <c r="M52" s="5">
        <f t="shared" si="8"/>
        <v>0</v>
      </c>
      <c r="N52" s="5">
        <f t="shared" si="8"/>
        <v>0</v>
      </c>
      <c r="O52" s="5">
        <f t="shared" si="8"/>
        <v>0</v>
      </c>
      <c r="P52" s="6">
        <f>COUNTIF(P47:P48,2)</f>
        <v>0</v>
      </c>
      <c r="Q52" s="6">
        <f>COUNTIF(Q47:Q48,"Dissatisfied")</f>
        <v>0</v>
      </c>
    </row>
    <row r="53" spans="6:17">
      <c r="F53" s="4" t="s">
        <v>93</v>
      </c>
      <c r="G53" s="5">
        <f>COUNTIF(G47:G48,"Strongly Disagree")</f>
        <v>0</v>
      </c>
      <c r="H53" s="5">
        <f t="shared" ref="H53:N53" si="9">COUNTIF(H47:H48,"Strongly Disagree")</f>
        <v>0</v>
      </c>
      <c r="I53" s="5">
        <f t="shared" si="9"/>
        <v>0</v>
      </c>
      <c r="J53" s="5">
        <f t="shared" si="9"/>
        <v>0</v>
      </c>
      <c r="K53" s="5">
        <f t="shared" si="9"/>
        <v>0</v>
      </c>
      <c r="L53" s="5">
        <f t="shared" si="9"/>
        <v>0</v>
      </c>
      <c r="M53" s="5">
        <f t="shared" si="9"/>
        <v>0</v>
      </c>
      <c r="N53" s="5">
        <f t="shared" si="9"/>
        <v>0</v>
      </c>
      <c r="O53" s="5">
        <f>COUNTIF(O47:O48,"Strongly Disagree")</f>
        <v>0</v>
      </c>
      <c r="P53" s="6">
        <f>COUNTIF(P47:P48,1)</f>
        <v>0</v>
      </c>
      <c r="Q53" s="6">
        <f>COUNTIF(Q47:Q48,"Highly Dissatisfied")</f>
        <v>0</v>
      </c>
    </row>
    <row r="85" spans="1:17" ht="35.1" customHeight="1">
      <c r="A85" t="s">
        <v>0</v>
      </c>
      <c r="B85" t="s">
        <v>1</v>
      </c>
      <c r="C85" t="s">
        <v>2</v>
      </c>
      <c r="D85" t="s">
        <v>3</v>
      </c>
      <c r="E85" t="s">
        <v>4</v>
      </c>
      <c r="F85" t="s">
        <v>5</v>
      </c>
      <c r="G85" s="8" t="s">
        <v>425</v>
      </c>
      <c r="H85" s="8" t="s">
        <v>426</v>
      </c>
      <c r="I85" s="8" t="s">
        <v>427</v>
      </c>
      <c r="J85" s="8" t="s">
        <v>428</v>
      </c>
      <c r="K85" s="8" t="s">
        <v>429</v>
      </c>
      <c r="L85" s="8" t="s">
        <v>430</v>
      </c>
      <c r="M85" s="8" t="s">
        <v>431</v>
      </c>
      <c r="N85" s="8" t="s">
        <v>432</v>
      </c>
      <c r="O85" s="8" t="s">
        <v>433</v>
      </c>
      <c r="P85" s="8" t="s">
        <v>434</v>
      </c>
      <c r="Q85" s="8" t="s">
        <v>435</v>
      </c>
    </row>
    <row r="86" spans="1:17">
      <c r="A86" t="s">
        <v>69</v>
      </c>
      <c r="B86" t="s">
        <v>58</v>
      </c>
      <c r="C86" t="s">
        <v>59</v>
      </c>
      <c r="D86" t="s">
        <v>20</v>
      </c>
      <c r="E86">
        <v>220804</v>
      </c>
      <c r="F86" t="s">
        <v>70</v>
      </c>
      <c r="G86" t="s">
        <v>22</v>
      </c>
      <c r="H86" t="s">
        <v>22</v>
      </c>
      <c r="I86" t="s">
        <v>22</v>
      </c>
      <c r="J86" t="s">
        <v>22</v>
      </c>
      <c r="K86" t="s">
        <v>22</v>
      </c>
      <c r="L86" t="s">
        <v>22</v>
      </c>
      <c r="M86" t="s">
        <v>22</v>
      </c>
      <c r="N86" t="s">
        <v>22</v>
      </c>
      <c r="O86" t="s">
        <v>22</v>
      </c>
      <c r="P86">
        <v>2</v>
      </c>
      <c r="Q86" t="s">
        <v>29</v>
      </c>
    </row>
    <row r="87" spans="1:17">
      <c r="A87" t="s">
        <v>113</v>
      </c>
      <c r="B87" t="s">
        <v>111</v>
      </c>
      <c r="C87" t="s">
        <v>112</v>
      </c>
      <c r="D87" t="s">
        <v>20</v>
      </c>
      <c r="E87">
        <v>220702</v>
      </c>
      <c r="F87" t="s">
        <v>70</v>
      </c>
      <c r="G87" t="s">
        <v>22</v>
      </c>
      <c r="H87" t="s">
        <v>24</v>
      </c>
      <c r="I87" t="s">
        <v>22</v>
      </c>
      <c r="J87" t="s">
        <v>24</v>
      </c>
      <c r="K87" t="s">
        <v>22</v>
      </c>
      <c r="L87" t="s">
        <v>24</v>
      </c>
      <c r="M87" t="s">
        <v>24</v>
      </c>
      <c r="N87" t="s">
        <v>47</v>
      </c>
      <c r="O87" t="s">
        <v>22</v>
      </c>
      <c r="P87">
        <v>4</v>
      </c>
      <c r="Q87" t="s">
        <v>36</v>
      </c>
    </row>
    <row r="88" spans="1:17">
      <c r="A88" t="s">
        <v>120</v>
      </c>
      <c r="B88" t="s">
        <v>117</v>
      </c>
      <c r="C88" t="s">
        <v>118</v>
      </c>
      <c r="D88" t="s">
        <v>20</v>
      </c>
      <c r="E88">
        <v>220705</v>
      </c>
      <c r="F88" t="s">
        <v>70</v>
      </c>
      <c r="G88" t="s">
        <v>24</v>
      </c>
      <c r="H88" t="s">
        <v>22</v>
      </c>
      <c r="I88" t="s">
        <v>22</v>
      </c>
      <c r="J88" t="s">
        <v>22</v>
      </c>
      <c r="K88" t="s">
        <v>22</v>
      </c>
      <c r="L88" t="s">
        <v>22</v>
      </c>
      <c r="M88" t="s">
        <v>22</v>
      </c>
      <c r="N88" t="s">
        <v>22</v>
      </c>
      <c r="O88" t="s">
        <v>22</v>
      </c>
      <c r="P88">
        <v>4</v>
      </c>
      <c r="Q88" t="s">
        <v>29</v>
      </c>
    </row>
    <row r="89" spans="1:17">
      <c r="A89" t="s">
        <v>180</v>
      </c>
      <c r="B89" t="s">
        <v>177</v>
      </c>
      <c r="C89" t="s">
        <v>178</v>
      </c>
      <c r="D89" t="s">
        <v>20</v>
      </c>
      <c r="E89">
        <v>220791</v>
      </c>
      <c r="F89" t="s">
        <v>70</v>
      </c>
      <c r="G89" t="s">
        <v>22</v>
      </c>
      <c r="H89" t="s">
        <v>22</v>
      </c>
      <c r="I89" t="s">
        <v>22</v>
      </c>
      <c r="J89" t="s">
        <v>22</v>
      </c>
      <c r="K89" t="s">
        <v>22</v>
      </c>
      <c r="L89" t="s">
        <v>24</v>
      </c>
      <c r="M89" t="s">
        <v>24</v>
      </c>
      <c r="N89" t="s">
        <v>22</v>
      </c>
      <c r="O89" t="s">
        <v>22</v>
      </c>
      <c r="P89">
        <v>4</v>
      </c>
      <c r="Q89" t="s">
        <v>29</v>
      </c>
    </row>
    <row r="90" spans="1:17">
      <c r="A90" t="s">
        <v>321</v>
      </c>
      <c r="B90" t="s">
        <v>309</v>
      </c>
      <c r="C90" t="s">
        <v>318</v>
      </c>
      <c r="D90" t="s">
        <v>20</v>
      </c>
      <c r="E90">
        <v>220718</v>
      </c>
      <c r="F90" t="s">
        <v>70</v>
      </c>
      <c r="G90" t="s">
        <v>22</v>
      </c>
      <c r="H90" t="s">
        <v>22</v>
      </c>
      <c r="I90" t="s">
        <v>22</v>
      </c>
      <c r="J90" t="s">
        <v>22</v>
      </c>
      <c r="K90" t="s">
        <v>22</v>
      </c>
      <c r="L90" t="s">
        <v>22</v>
      </c>
      <c r="M90" t="s">
        <v>22</v>
      </c>
      <c r="N90" t="s">
        <v>22</v>
      </c>
      <c r="O90" t="s">
        <v>23</v>
      </c>
      <c r="P90">
        <v>4</v>
      </c>
      <c r="Q90" t="s">
        <v>78</v>
      </c>
    </row>
    <row r="91" spans="1:17">
      <c r="A91" t="s">
        <v>406</v>
      </c>
      <c r="B91" t="s">
        <v>395</v>
      </c>
      <c r="C91" t="s">
        <v>396</v>
      </c>
      <c r="D91" t="s">
        <v>20</v>
      </c>
      <c r="E91">
        <v>220706</v>
      </c>
      <c r="F91" t="s">
        <v>70</v>
      </c>
      <c r="G91" t="s">
        <v>22</v>
      </c>
      <c r="H91" t="s">
        <v>24</v>
      </c>
      <c r="I91" t="s">
        <v>24</v>
      </c>
      <c r="J91" t="s">
        <v>22</v>
      </c>
      <c r="K91" t="s">
        <v>24</v>
      </c>
      <c r="L91" t="s">
        <v>22</v>
      </c>
      <c r="M91" t="s">
        <v>24</v>
      </c>
      <c r="N91" t="s">
        <v>22</v>
      </c>
      <c r="O91" t="s">
        <v>22</v>
      </c>
      <c r="P91">
        <v>4</v>
      </c>
      <c r="Q91" t="s">
        <v>36</v>
      </c>
    </row>
    <row r="92" spans="1:17">
      <c r="A92" t="s">
        <v>101</v>
      </c>
      <c r="B92" t="s">
        <v>96</v>
      </c>
      <c r="C92" t="s">
        <v>97</v>
      </c>
      <c r="E92">
        <v>220747</v>
      </c>
      <c r="F92" t="s">
        <v>70</v>
      </c>
      <c r="G92" t="s">
        <v>22</v>
      </c>
      <c r="H92" t="s">
        <v>22</v>
      </c>
      <c r="I92" t="s">
        <v>22</v>
      </c>
      <c r="J92" t="s">
        <v>22</v>
      </c>
      <c r="K92" t="s">
        <v>22</v>
      </c>
      <c r="L92" t="s">
        <v>22</v>
      </c>
      <c r="M92" t="s">
        <v>22</v>
      </c>
      <c r="N92" t="s">
        <v>22</v>
      </c>
      <c r="O92" t="s">
        <v>22</v>
      </c>
      <c r="P92">
        <v>4</v>
      </c>
      <c r="Q92" t="s">
        <v>78</v>
      </c>
    </row>
    <row r="93" spans="1:17">
      <c r="F93" s="4" t="s">
        <v>24</v>
      </c>
      <c r="G93" s="5">
        <f>COUNTIF(G86:G92,"Strongly Agree")</f>
        <v>1</v>
      </c>
      <c r="H93" s="5">
        <f t="shared" ref="H93:O93" si="10">COUNTIF(H86:H92,"Strongly Agree")</f>
        <v>2</v>
      </c>
      <c r="I93" s="5">
        <f t="shared" si="10"/>
        <v>1</v>
      </c>
      <c r="J93" s="5">
        <f t="shared" si="10"/>
        <v>1</v>
      </c>
      <c r="K93" s="5">
        <f t="shared" si="10"/>
        <v>1</v>
      </c>
      <c r="L93" s="5">
        <f t="shared" si="10"/>
        <v>2</v>
      </c>
      <c r="M93" s="5">
        <f t="shared" si="10"/>
        <v>3</v>
      </c>
      <c r="N93" s="5">
        <f t="shared" si="10"/>
        <v>0</v>
      </c>
      <c r="O93" s="5">
        <f t="shared" si="10"/>
        <v>0</v>
      </c>
      <c r="P93" s="6">
        <f>COUNTIF(P86:P92,"5")</f>
        <v>0</v>
      </c>
      <c r="Q93" s="6">
        <f>COUNTIF(Q86:Q92,"Highly Satisfied")</f>
        <v>2</v>
      </c>
    </row>
    <row r="94" spans="1:17">
      <c r="F94" s="4" t="s">
        <v>22</v>
      </c>
      <c r="G94" s="5">
        <f>COUNTIF(G86:G92,"Agree")</f>
        <v>6</v>
      </c>
      <c r="H94" s="5">
        <f t="shared" ref="H94:O94" si="11">COUNTIF(H86:H92,"Agree")</f>
        <v>5</v>
      </c>
      <c r="I94" s="5">
        <f t="shared" si="11"/>
        <v>6</v>
      </c>
      <c r="J94" s="5">
        <f t="shared" si="11"/>
        <v>6</v>
      </c>
      <c r="K94" s="5">
        <f t="shared" si="11"/>
        <v>6</v>
      </c>
      <c r="L94" s="5">
        <f t="shared" si="11"/>
        <v>5</v>
      </c>
      <c r="M94" s="5">
        <f t="shared" si="11"/>
        <v>4</v>
      </c>
      <c r="N94" s="5">
        <f t="shared" si="11"/>
        <v>6</v>
      </c>
      <c r="O94" s="5">
        <f t="shared" si="11"/>
        <v>6</v>
      </c>
      <c r="P94" s="6">
        <f>COUNTIF(P86:P92,"4")</f>
        <v>6</v>
      </c>
      <c r="Q94" s="6">
        <f>COUNTIF(Q86:Q92,"Satisfied")</f>
        <v>3</v>
      </c>
    </row>
    <row r="95" spans="1:17">
      <c r="F95" s="4" t="s">
        <v>23</v>
      </c>
      <c r="G95" s="5">
        <f>COUNTIF(G86:G92,"Not Agree &amp; Not Disagree")</f>
        <v>0</v>
      </c>
      <c r="H95" s="5">
        <f t="shared" ref="H95:O95" si="12">COUNTIF(H86:H92,"Not Agree &amp; Not Disagree")</f>
        <v>0</v>
      </c>
      <c r="I95" s="5">
        <f t="shared" si="12"/>
        <v>0</v>
      </c>
      <c r="J95" s="5">
        <f t="shared" si="12"/>
        <v>0</v>
      </c>
      <c r="K95" s="5">
        <f t="shared" si="12"/>
        <v>0</v>
      </c>
      <c r="L95" s="5">
        <f t="shared" si="12"/>
        <v>0</v>
      </c>
      <c r="M95" s="5">
        <f t="shared" si="12"/>
        <v>0</v>
      </c>
      <c r="N95" s="5">
        <f t="shared" si="12"/>
        <v>0</v>
      </c>
      <c r="O95" s="5">
        <f t="shared" si="12"/>
        <v>1</v>
      </c>
      <c r="P95" s="6">
        <f>COUNTIF(P86:P92,3)</f>
        <v>0</v>
      </c>
      <c r="Q95" s="6">
        <f>COUNTIF(Q86:Q92,"Avarage")</f>
        <v>2</v>
      </c>
    </row>
    <row r="96" spans="1:17">
      <c r="F96" s="4" t="s">
        <v>47</v>
      </c>
      <c r="G96" s="5">
        <f>COUNTIF(G86:G92,"Disagree")</f>
        <v>0</v>
      </c>
      <c r="H96" s="5">
        <f t="shared" ref="H96:O96" si="13">COUNTIF(H86:H92,"Disagree")</f>
        <v>0</v>
      </c>
      <c r="I96" s="5">
        <f t="shared" si="13"/>
        <v>0</v>
      </c>
      <c r="J96" s="5">
        <f t="shared" si="13"/>
        <v>0</v>
      </c>
      <c r="K96" s="5">
        <f t="shared" si="13"/>
        <v>0</v>
      </c>
      <c r="L96" s="5">
        <f t="shared" si="13"/>
        <v>0</v>
      </c>
      <c r="M96" s="5">
        <f t="shared" si="13"/>
        <v>0</v>
      </c>
      <c r="N96" s="5">
        <f t="shared" si="13"/>
        <v>1</v>
      </c>
      <c r="O96" s="5">
        <f t="shared" si="13"/>
        <v>0</v>
      </c>
      <c r="P96" s="6">
        <f>COUNTIF(P86:P92,2)</f>
        <v>1</v>
      </c>
      <c r="Q96" s="6">
        <f>COUNTIF(Q86:Q92,"Dissatisfied")</f>
        <v>0</v>
      </c>
    </row>
    <row r="97" spans="6:17">
      <c r="F97" s="4" t="s">
        <v>93</v>
      </c>
      <c r="G97" s="5">
        <f>COUNTIF(G86:G92,"Strongly Disagree")</f>
        <v>0</v>
      </c>
      <c r="H97" s="5">
        <f t="shared" ref="H97:O97" si="14">COUNTIF(H86:H92,"Strongly Disagree")</f>
        <v>0</v>
      </c>
      <c r="I97" s="5">
        <f t="shared" si="14"/>
        <v>0</v>
      </c>
      <c r="J97" s="5">
        <f t="shared" si="14"/>
        <v>0</v>
      </c>
      <c r="K97" s="5">
        <f t="shared" si="14"/>
        <v>0</v>
      </c>
      <c r="L97" s="5">
        <f t="shared" si="14"/>
        <v>0</v>
      </c>
      <c r="M97" s="5">
        <f t="shared" si="14"/>
        <v>0</v>
      </c>
      <c r="N97" s="5">
        <f t="shared" si="14"/>
        <v>0</v>
      </c>
      <c r="O97" s="5">
        <f t="shared" si="14"/>
        <v>0</v>
      </c>
      <c r="P97" s="6">
        <f>COUNTIF(P86:P92,1)</f>
        <v>0</v>
      </c>
      <c r="Q97" s="6">
        <f>COUNTIF(Q86:Q92,"Highly Dissatisfied")</f>
        <v>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2:Q61"/>
  <sheetViews>
    <sheetView topLeftCell="A48" zoomScale="55" zoomScaleNormal="55" workbookViewId="0">
      <selection activeCell="AA77" sqref="AA77"/>
    </sheetView>
  </sheetViews>
  <sheetFormatPr defaultRowHeight="15"/>
  <cols>
    <col min="2" max="2" width="16.7109375" customWidth="1"/>
    <col min="3" max="3" width="16.42578125" customWidth="1"/>
    <col min="4" max="4" width="6.28515625" bestFit="1" customWidth="1"/>
    <col min="6" max="6" width="25.7109375" customWidth="1"/>
  </cols>
  <sheetData>
    <row r="2" spans="1:17" ht="34.5" customHeight="1">
      <c r="A2" t="s">
        <v>0</v>
      </c>
      <c r="B2" t="s">
        <v>1</v>
      </c>
      <c r="C2" t="s">
        <v>2</v>
      </c>
      <c r="D2" t="s">
        <v>3</v>
      </c>
      <c r="E2" t="s">
        <v>4</v>
      </c>
      <c r="F2" t="s">
        <v>5</v>
      </c>
      <c r="G2" s="8" t="s">
        <v>425</v>
      </c>
      <c r="H2" s="8" t="s">
        <v>426</v>
      </c>
      <c r="I2" s="8" t="s">
        <v>427</v>
      </c>
      <c r="J2" s="8" t="s">
        <v>428</v>
      </c>
      <c r="K2" s="8" t="s">
        <v>429</v>
      </c>
      <c r="L2" s="8" t="s">
        <v>430</v>
      </c>
      <c r="M2" s="8" t="s">
        <v>431</v>
      </c>
      <c r="N2" s="8" t="s">
        <v>432</v>
      </c>
      <c r="O2" s="8" t="s">
        <v>433</v>
      </c>
      <c r="P2" s="8" t="s">
        <v>434</v>
      </c>
      <c r="Q2" s="8" t="s">
        <v>435</v>
      </c>
    </row>
    <row r="3" spans="1:17">
      <c r="A3" t="s">
        <v>150</v>
      </c>
      <c r="B3" t="s">
        <v>151</v>
      </c>
      <c r="C3" t="s">
        <v>152</v>
      </c>
      <c r="D3" t="s">
        <v>45</v>
      </c>
      <c r="E3">
        <v>220391</v>
      </c>
      <c r="F3" t="s">
        <v>35</v>
      </c>
      <c r="G3" t="s">
        <v>22</v>
      </c>
      <c r="H3" t="s">
        <v>22</v>
      </c>
      <c r="I3" t="s">
        <v>24</v>
      </c>
      <c r="J3" t="s">
        <v>22</v>
      </c>
      <c r="K3" t="s">
        <v>22</v>
      </c>
      <c r="L3" t="s">
        <v>23</v>
      </c>
      <c r="M3" t="s">
        <v>22</v>
      </c>
      <c r="N3" t="s">
        <v>22</v>
      </c>
      <c r="O3" t="s">
        <v>23</v>
      </c>
      <c r="P3">
        <v>5</v>
      </c>
      <c r="Q3" t="s">
        <v>78</v>
      </c>
    </row>
    <row r="4" spans="1:17">
      <c r="A4" t="s">
        <v>190</v>
      </c>
      <c r="B4" t="s">
        <v>191</v>
      </c>
      <c r="C4" t="s">
        <v>192</v>
      </c>
      <c r="D4" t="s">
        <v>45</v>
      </c>
      <c r="E4">
        <v>220398</v>
      </c>
      <c r="F4" t="s">
        <v>35</v>
      </c>
      <c r="G4" t="s">
        <v>24</v>
      </c>
      <c r="H4" t="s">
        <v>24</v>
      </c>
      <c r="I4" t="s">
        <v>24</v>
      </c>
      <c r="J4" t="s">
        <v>22</v>
      </c>
      <c r="K4" t="s">
        <v>22</v>
      </c>
      <c r="L4" t="s">
        <v>93</v>
      </c>
      <c r="M4" t="s">
        <v>93</v>
      </c>
      <c r="N4" t="s">
        <v>22</v>
      </c>
      <c r="O4" t="s">
        <v>93</v>
      </c>
      <c r="P4">
        <v>5</v>
      </c>
      <c r="Q4" t="s">
        <v>29</v>
      </c>
    </row>
    <row r="5" spans="1:17">
      <c r="F5" s="4" t="s">
        <v>24</v>
      </c>
      <c r="G5" s="5">
        <f>COUNTIF(G3:G4,"Strongly Agree")</f>
        <v>1</v>
      </c>
      <c r="H5" s="5">
        <f t="shared" ref="H5:O5" si="0">COUNTIF(H3:H4,"Strongly Agree")</f>
        <v>1</v>
      </c>
      <c r="I5" s="5">
        <f t="shared" si="0"/>
        <v>2</v>
      </c>
      <c r="J5" s="5">
        <f t="shared" si="0"/>
        <v>0</v>
      </c>
      <c r="K5" s="5">
        <f t="shared" si="0"/>
        <v>0</v>
      </c>
      <c r="L5" s="5">
        <f t="shared" si="0"/>
        <v>0</v>
      </c>
      <c r="M5" s="5">
        <f t="shared" si="0"/>
        <v>0</v>
      </c>
      <c r="N5" s="5">
        <f t="shared" si="0"/>
        <v>0</v>
      </c>
      <c r="O5" s="5">
        <f t="shared" si="0"/>
        <v>0</v>
      </c>
      <c r="P5" s="6">
        <f>COUNTIF(P3:P4,"5")</f>
        <v>2</v>
      </c>
      <c r="Q5" s="6">
        <f>COUNTIF(Q3:Q4,"Highly Satisfied")</f>
        <v>0</v>
      </c>
    </row>
    <row r="6" spans="1:17">
      <c r="F6" s="4" t="s">
        <v>22</v>
      </c>
      <c r="G6" s="5">
        <f>COUNTIF(G3:G4,"Agree")</f>
        <v>1</v>
      </c>
      <c r="H6" s="5">
        <f t="shared" ref="H6:O6" si="1">COUNTIF(H3:H4,"Agree")</f>
        <v>1</v>
      </c>
      <c r="I6" s="5">
        <f t="shared" si="1"/>
        <v>0</v>
      </c>
      <c r="J6" s="5">
        <f t="shared" si="1"/>
        <v>2</v>
      </c>
      <c r="K6" s="5">
        <f t="shared" si="1"/>
        <v>2</v>
      </c>
      <c r="L6" s="5">
        <f t="shared" si="1"/>
        <v>0</v>
      </c>
      <c r="M6" s="5">
        <f t="shared" si="1"/>
        <v>1</v>
      </c>
      <c r="N6" s="5">
        <f t="shared" si="1"/>
        <v>2</v>
      </c>
      <c r="O6" s="5">
        <f t="shared" si="1"/>
        <v>0</v>
      </c>
      <c r="P6" s="6">
        <f>COUNTIF(P3:P4,"4")</f>
        <v>0</v>
      </c>
      <c r="Q6" s="6">
        <f>COUNTIF(Q3:Q4,"Satisfied")</f>
        <v>1</v>
      </c>
    </row>
    <row r="7" spans="1:17">
      <c r="F7" s="4" t="s">
        <v>23</v>
      </c>
      <c r="G7" s="5">
        <f>COUNTIF(G3:G4,"Not Agree &amp; Not Disagree")</f>
        <v>0</v>
      </c>
      <c r="H7" s="5">
        <f t="shared" ref="H7:O7" si="2">COUNTIF(H3:H4,"Not Agree &amp; Not Disagree")</f>
        <v>0</v>
      </c>
      <c r="I7" s="5">
        <f t="shared" si="2"/>
        <v>0</v>
      </c>
      <c r="J7" s="5">
        <f t="shared" si="2"/>
        <v>0</v>
      </c>
      <c r="K7" s="5">
        <f t="shared" si="2"/>
        <v>0</v>
      </c>
      <c r="L7" s="5">
        <f t="shared" si="2"/>
        <v>1</v>
      </c>
      <c r="M7" s="5">
        <f t="shared" si="2"/>
        <v>0</v>
      </c>
      <c r="N7" s="5">
        <f t="shared" si="2"/>
        <v>0</v>
      </c>
      <c r="O7" s="5">
        <f t="shared" si="2"/>
        <v>1</v>
      </c>
      <c r="P7" s="6">
        <f>COUNTIF(P3:P4,3)</f>
        <v>0</v>
      </c>
      <c r="Q7" s="6">
        <f>COUNTIF(Q3:Q4,"Avarage")</f>
        <v>1</v>
      </c>
    </row>
    <row r="8" spans="1:17">
      <c r="F8" s="4" t="s">
        <v>47</v>
      </c>
      <c r="G8" s="5">
        <f>COUNTIF(G3:G4,"Disagree")</f>
        <v>0</v>
      </c>
      <c r="H8" s="5">
        <f t="shared" ref="H8:O8" si="3">COUNTIF(H3:H4,"Disagree")</f>
        <v>0</v>
      </c>
      <c r="I8" s="5">
        <f t="shared" si="3"/>
        <v>0</v>
      </c>
      <c r="J8" s="5">
        <f t="shared" si="3"/>
        <v>0</v>
      </c>
      <c r="K8" s="5">
        <f t="shared" si="3"/>
        <v>0</v>
      </c>
      <c r="L8" s="5">
        <f t="shared" si="3"/>
        <v>0</v>
      </c>
      <c r="M8" s="5">
        <f t="shared" si="3"/>
        <v>0</v>
      </c>
      <c r="N8" s="5">
        <f t="shared" si="3"/>
        <v>0</v>
      </c>
      <c r="O8" s="5">
        <f t="shared" si="3"/>
        <v>0</v>
      </c>
      <c r="P8" s="6">
        <f>COUNTIF(P3:P4,2)</f>
        <v>0</v>
      </c>
      <c r="Q8" s="6">
        <f>COUNTIF(Q3:Q4,"Dissatisfied")</f>
        <v>0</v>
      </c>
    </row>
    <row r="9" spans="1:17">
      <c r="F9" s="4" t="s">
        <v>93</v>
      </c>
      <c r="G9" s="5">
        <f>COUNTIF(G3:G4,"Strongly Disagree")</f>
        <v>0</v>
      </c>
      <c r="H9" s="5">
        <f t="shared" ref="H9:O9" si="4">COUNTIF(H3:H4,"Strongly Disagree")</f>
        <v>0</v>
      </c>
      <c r="I9" s="5">
        <f t="shared" si="4"/>
        <v>0</v>
      </c>
      <c r="J9" s="5">
        <f t="shared" si="4"/>
        <v>0</v>
      </c>
      <c r="K9" s="5">
        <f t="shared" si="4"/>
        <v>0</v>
      </c>
      <c r="L9" s="5">
        <f t="shared" si="4"/>
        <v>1</v>
      </c>
      <c r="M9" s="5">
        <f t="shared" si="4"/>
        <v>1</v>
      </c>
      <c r="N9" s="5">
        <f t="shared" si="4"/>
        <v>0</v>
      </c>
      <c r="O9" s="5">
        <f t="shared" si="4"/>
        <v>1</v>
      </c>
      <c r="P9" s="6">
        <f>COUNTIF(P3:P4,1)</f>
        <v>0</v>
      </c>
      <c r="Q9" s="6">
        <f>COUNTIF(Q3:Q4,"Highly Dissatisfied")</f>
        <v>0</v>
      </c>
    </row>
    <row r="47" spans="1:17" ht="30" customHeight="1">
      <c r="A47" t="s">
        <v>0</v>
      </c>
      <c r="B47" t="s">
        <v>1</v>
      </c>
      <c r="C47" t="s">
        <v>2</v>
      </c>
      <c r="D47" t="s">
        <v>3</v>
      </c>
      <c r="E47" t="s">
        <v>4</v>
      </c>
      <c r="F47" t="s">
        <v>5</v>
      </c>
      <c r="G47" s="8" t="s">
        <v>425</v>
      </c>
      <c r="H47" s="8" t="s">
        <v>426</v>
      </c>
      <c r="I47" s="8" t="s">
        <v>427</v>
      </c>
      <c r="J47" s="8" t="s">
        <v>428</v>
      </c>
      <c r="K47" s="8" t="s">
        <v>429</v>
      </c>
      <c r="L47" s="8" t="s">
        <v>430</v>
      </c>
      <c r="M47" s="8" t="s">
        <v>431</v>
      </c>
      <c r="N47" s="8" t="s">
        <v>432</v>
      </c>
      <c r="O47" s="8" t="s">
        <v>433</v>
      </c>
      <c r="P47" s="8" t="s">
        <v>434</v>
      </c>
      <c r="Q47" s="8" t="s">
        <v>435</v>
      </c>
    </row>
    <row r="48" spans="1:17">
      <c r="A48" t="s">
        <v>32</v>
      </c>
      <c r="B48" t="s">
        <v>33</v>
      </c>
      <c r="C48" t="s">
        <v>34</v>
      </c>
      <c r="D48" t="s">
        <v>20</v>
      </c>
      <c r="F48" t="s">
        <v>35</v>
      </c>
      <c r="G48" t="s">
        <v>22</v>
      </c>
      <c r="H48" t="s">
        <v>22</v>
      </c>
      <c r="I48" t="s">
        <v>22</v>
      </c>
      <c r="J48" t="s">
        <v>22</v>
      </c>
      <c r="K48" t="s">
        <v>22</v>
      </c>
      <c r="L48" t="s">
        <v>22</v>
      </c>
      <c r="M48" t="s">
        <v>22</v>
      </c>
      <c r="N48" t="s">
        <v>22</v>
      </c>
      <c r="O48" t="s">
        <v>22</v>
      </c>
      <c r="P48">
        <v>5</v>
      </c>
      <c r="Q48" t="s">
        <v>36</v>
      </c>
    </row>
    <row r="49" spans="1:17">
      <c r="A49" t="s">
        <v>222</v>
      </c>
      <c r="B49" t="s">
        <v>220</v>
      </c>
      <c r="C49" t="s">
        <v>223</v>
      </c>
      <c r="D49" t="s">
        <v>20</v>
      </c>
      <c r="F49" t="s">
        <v>35</v>
      </c>
      <c r="G49" t="s">
        <v>22</v>
      </c>
      <c r="H49" t="s">
        <v>24</v>
      </c>
      <c r="I49" t="s">
        <v>22</v>
      </c>
      <c r="J49" t="s">
        <v>24</v>
      </c>
      <c r="K49" t="s">
        <v>22</v>
      </c>
      <c r="L49" t="s">
        <v>24</v>
      </c>
      <c r="M49" t="s">
        <v>24</v>
      </c>
      <c r="N49" t="s">
        <v>22</v>
      </c>
      <c r="O49" t="s">
        <v>22</v>
      </c>
      <c r="P49">
        <v>5</v>
      </c>
      <c r="Q49" t="s">
        <v>36</v>
      </c>
    </row>
    <row r="50" spans="1:17">
      <c r="A50" t="s">
        <v>239</v>
      </c>
      <c r="B50" t="s">
        <v>240</v>
      </c>
      <c r="C50" t="s">
        <v>241</v>
      </c>
      <c r="D50" t="s">
        <v>20</v>
      </c>
      <c r="E50">
        <v>220822</v>
      </c>
      <c r="F50" t="s">
        <v>35</v>
      </c>
      <c r="G50" t="s">
        <v>22</v>
      </c>
      <c r="H50" t="s">
        <v>22</v>
      </c>
      <c r="I50" t="s">
        <v>24</v>
      </c>
      <c r="J50" t="s">
        <v>24</v>
      </c>
      <c r="K50" t="s">
        <v>22</v>
      </c>
      <c r="L50" t="s">
        <v>22</v>
      </c>
      <c r="M50" t="s">
        <v>22</v>
      </c>
      <c r="N50" t="s">
        <v>22</v>
      </c>
      <c r="O50" t="s">
        <v>47</v>
      </c>
      <c r="P50">
        <v>4</v>
      </c>
      <c r="Q50" t="s">
        <v>29</v>
      </c>
    </row>
    <row r="51" spans="1:17">
      <c r="A51" t="s">
        <v>263</v>
      </c>
      <c r="B51" t="s">
        <v>264</v>
      </c>
      <c r="C51" t="s">
        <v>265</v>
      </c>
      <c r="D51" t="s">
        <v>20</v>
      </c>
      <c r="E51">
        <v>220774</v>
      </c>
      <c r="F51" t="s">
        <v>35</v>
      </c>
      <c r="G51" t="s">
        <v>22</v>
      </c>
      <c r="H51" t="s">
        <v>47</v>
      </c>
      <c r="I51" t="s">
        <v>22</v>
      </c>
      <c r="J51" t="s">
        <v>22</v>
      </c>
      <c r="K51" t="s">
        <v>22</v>
      </c>
      <c r="L51" t="s">
        <v>47</v>
      </c>
      <c r="M51" t="s">
        <v>22</v>
      </c>
      <c r="N51" t="s">
        <v>22</v>
      </c>
      <c r="O51" t="s">
        <v>22</v>
      </c>
      <c r="P51">
        <v>1</v>
      </c>
      <c r="Q51" t="s">
        <v>36</v>
      </c>
    </row>
    <row r="52" spans="1:17">
      <c r="A52" t="s">
        <v>270</v>
      </c>
      <c r="B52" t="s">
        <v>267</v>
      </c>
      <c r="C52" t="s">
        <v>268</v>
      </c>
      <c r="D52" t="s">
        <v>20</v>
      </c>
      <c r="E52" s="3">
        <v>44796</v>
      </c>
      <c r="F52" t="s">
        <v>35</v>
      </c>
      <c r="G52" t="s">
        <v>22</v>
      </c>
      <c r="H52" t="s">
        <v>22</v>
      </c>
      <c r="I52" t="s">
        <v>22</v>
      </c>
      <c r="J52" t="s">
        <v>22</v>
      </c>
      <c r="K52" t="s">
        <v>22</v>
      </c>
      <c r="L52" t="s">
        <v>22</v>
      </c>
      <c r="M52" t="s">
        <v>22</v>
      </c>
      <c r="N52" t="s">
        <v>22</v>
      </c>
      <c r="O52" t="s">
        <v>22</v>
      </c>
      <c r="P52">
        <v>4</v>
      </c>
      <c r="Q52" t="s">
        <v>29</v>
      </c>
    </row>
    <row r="53" spans="1:17">
      <c r="A53" t="s">
        <v>311</v>
      </c>
      <c r="B53" t="s">
        <v>18</v>
      </c>
      <c r="C53" t="s">
        <v>19</v>
      </c>
      <c r="D53" t="s">
        <v>20</v>
      </c>
      <c r="E53">
        <v>220715</v>
      </c>
      <c r="F53" t="s">
        <v>35</v>
      </c>
      <c r="G53" t="s">
        <v>22</v>
      </c>
      <c r="H53" t="s">
        <v>22</v>
      </c>
      <c r="I53" t="s">
        <v>22</v>
      </c>
      <c r="J53" t="s">
        <v>24</v>
      </c>
      <c r="K53" t="s">
        <v>24</v>
      </c>
      <c r="L53" t="s">
        <v>22</v>
      </c>
      <c r="M53" t="s">
        <v>22</v>
      </c>
      <c r="N53" t="s">
        <v>22</v>
      </c>
      <c r="O53" t="s">
        <v>22</v>
      </c>
      <c r="P53">
        <v>4</v>
      </c>
      <c r="Q53" t="s">
        <v>29</v>
      </c>
    </row>
    <row r="54" spans="1:17">
      <c r="A54" t="s">
        <v>375</v>
      </c>
      <c r="B54" t="s">
        <v>373</v>
      </c>
      <c r="C54" t="s">
        <v>374</v>
      </c>
      <c r="D54" t="s">
        <v>20</v>
      </c>
      <c r="E54">
        <v>220700</v>
      </c>
      <c r="F54" t="s">
        <v>35</v>
      </c>
      <c r="G54" t="s">
        <v>22</v>
      </c>
      <c r="H54" t="s">
        <v>22</v>
      </c>
      <c r="I54" t="s">
        <v>22</v>
      </c>
      <c r="J54" t="s">
        <v>22</v>
      </c>
      <c r="K54" t="s">
        <v>22</v>
      </c>
      <c r="L54" t="s">
        <v>22</v>
      </c>
      <c r="M54" t="s">
        <v>22</v>
      </c>
      <c r="N54" t="s">
        <v>22</v>
      </c>
      <c r="O54" t="s">
        <v>47</v>
      </c>
      <c r="P54">
        <v>5</v>
      </c>
      <c r="Q54" t="s">
        <v>29</v>
      </c>
    </row>
    <row r="55" spans="1:17">
      <c r="A55" t="s">
        <v>386</v>
      </c>
      <c r="B55" t="s">
        <v>387</v>
      </c>
      <c r="C55" t="s">
        <v>385</v>
      </c>
      <c r="D55" t="s">
        <v>20</v>
      </c>
      <c r="F55" t="s">
        <v>35</v>
      </c>
      <c r="G55" t="s">
        <v>22</v>
      </c>
      <c r="H55" t="s">
        <v>22</v>
      </c>
      <c r="I55" t="s">
        <v>22</v>
      </c>
      <c r="J55" t="s">
        <v>22</v>
      </c>
      <c r="K55" t="s">
        <v>22</v>
      </c>
      <c r="L55" t="s">
        <v>22</v>
      </c>
      <c r="M55" t="s">
        <v>22</v>
      </c>
      <c r="N55" t="s">
        <v>22</v>
      </c>
      <c r="O55" t="s">
        <v>22</v>
      </c>
      <c r="P55">
        <v>4</v>
      </c>
      <c r="Q55" t="s">
        <v>78</v>
      </c>
    </row>
    <row r="56" spans="1:17">
      <c r="A56" t="s">
        <v>60</v>
      </c>
      <c r="B56" t="s">
        <v>27</v>
      </c>
      <c r="C56" t="s">
        <v>28</v>
      </c>
      <c r="E56">
        <v>220810</v>
      </c>
      <c r="F56" t="s">
        <v>35</v>
      </c>
      <c r="G56" t="s">
        <v>24</v>
      </c>
      <c r="H56" t="s">
        <v>24</v>
      </c>
      <c r="I56" t="s">
        <v>24</v>
      </c>
      <c r="J56" t="s">
        <v>24</v>
      </c>
      <c r="K56" t="s">
        <v>24</v>
      </c>
      <c r="L56" t="s">
        <v>24</v>
      </c>
      <c r="M56" t="s">
        <v>24</v>
      </c>
      <c r="N56" t="s">
        <v>24</v>
      </c>
      <c r="O56" t="s">
        <v>24</v>
      </c>
      <c r="P56">
        <v>5</v>
      </c>
      <c r="Q56" t="s">
        <v>36</v>
      </c>
    </row>
    <row r="57" spans="1:17">
      <c r="F57" s="4" t="s">
        <v>24</v>
      </c>
      <c r="G57" s="5">
        <f>COUNTIF(G48:G56,"Strongly Agree")</f>
        <v>1</v>
      </c>
      <c r="H57" s="5">
        <f t="shared" ref="H57:O57" si="5">COUNTIF(H48:H56,"Strongly Agree")</f>
        <v>2</v>
      </c>
      <c r="I57" s="5">
        <f t="shared" si="5"/>
        <v>2</v>
      </c>
      <c r="J57" s="5">
        <f t="shared" si="5"/>
        <v>4</v>
      </c>
      <c r="K57" s="5">
        <f t="shared" si="5"/>
        <v>2</v>
      </c>
      <c r="L57" s="5">
        <f t="shared" si="5"/>
        <v>2</v>
      </c>
      <c r="M57" s="5">
        <f t="shared" si="5"/>
        <v>2</v>
      </c>
      <c r="N57" s="5">
        <f t="shared" si="5"/>
        <v>1</v>
      </c>
      <c r="O57" s="5">
        <f t="shared" si="5"/>
        <v>1</v>
      </c>
      <c r="P57" s="6">
        <f>COUNTIF(P48:P56,"5")</f>
        <v>4</v>
      </c>
      <c r="Q57" s="6">
        <f>COUNTIF(Q48:Q56,"Highly Satisfied")</f>
        <v>4</v>
      </c>
    </row>
    <row r="58" spans="1:17">
      <c r="F58" s="4" t="s">
        <v>22</v>
      </c>
      <c r="G58" s="5">
        <f>COUNTIF(G48:G56,"Agree")</f>
        <v>8</v>
      </c>
      <c r="H58" s="5">
        <f t="shared" ref="H58:O58" si="6">COUNTIF(H48:H56,"Agree")</f>
        <v>6</v>
      </c>
      <c r="I58" s="5">
        <f t="shared" si="6"/>
        <v>7</v>
      </c>
      <c r="J58" s="5">
        <f t="shared" si="6"/>
        <v>5</v>
      </c>
      <c r="K58" s="5">
        <f t="shared" si="6"/>
        <v>7</v>
      </c>
      <c r="L58" s="5">
        <f t="shared" si="6"/>
        <v>6</v>
      </c>
      <c r="M58" s="5">
        <f t="shared" si="6"/>
        <v>7</v>
      </c>
      <c r="N58" s="5">
        <f t="shared" si="6"/>
        <v>8</v>
      </c>
      <c r="O58" s="5">
        <f t="shared" si="6"/>
        <v>6</v>
      </c>
      <c r="P58" s="6">
        <f>COUNTIF(P48:P56,"4")</f>
        <v>4</v>
      </c>
      <c r="Q58" s="6">
        <f>COUNTIF(Q48:Q56,"Satisfied")</f>
        <v>4</v>
      </c>
    </row>
    <row r="59" spans="1:17">
      <c r="F59" s="4" t="s">
        <v>23</v>
      </c>
      <c r="G59" s="5">
        <f>COUNTIF(G48:G56,"Not Agree &amp; Not Disagree")</f>
        <v>0</v>
      </c>
      <c r="H59" s="5">
        <f t="shared" ref="H59:O59" si="7">COUNTIF(H48:H56,"Not Agree &amp; Not Disagree")</f>
        <v>0</v>
      </c>
      <c r="I59" s="5">
        <f t="shared" si="7"/>
        <v>0</v>
      </c>
      <c r="J59" s="5">
        <f t="shared" si="7"/>
        <v>0</v>
      </c>
      <c r="K59" s="5">
        <f t="shared" si="7"/>
        <v>0</v>
      </c>
      <c r="L59" s="5">
        <f t="shared" si="7"/>
        <v>0</v>
      </c>
      <c r="M59" s="5">
        <f t="shared" si="7"/>
        <v>0</v>
      </c>
      <c r="N59" s="5">
        <f t="shared" si="7"/>
        <v>0</v>
      </c>
      <c r="O59" s="5">
        <f t="shared" si="7"/>
        <v>0</v>
      </c>
      <c r="P59" s="6">
        <f>COUNTIF(P48:P56,3)</f>
        <v>0</v>
      </c>
      <c r="Q59" s="6">
        <f>COUNTIF(Q48:Q56,"Avarage")</f>
        <v>1</v>
      </c>
    </row>
    <row r="60" spans="1:17">
      <c r="F60" s="4" t="s">
        <v>47</v>
      </c>
      <c r="G60" s="5">
        <f>COUNTIF(G48:G56,"Disagree")</f>
        <v>0</v>
      </c>
      <c r="H60" s="5">
        <f t="shared" ref="H60:O60" si="8">COUNTIF(H48:H56,"Disagree")</f>
        <v>1</v>
      </c>
      <c r="I60" s="5">
        <f t="shared" si="8"/>
        <v>0</v>
      </c>
      <c r="J60" s="5">
        <f t="shared" si="8"/>
        <v>0</v>
      </c>
      <c r="K60" s="5">
        <f t="shared" si="8"/>
        <v>0</v>
      </c>
      <c r="L60" s="5">
        <f t="shared" si="8"/>
        <v>1</v>
      </c>
      <c r="M60" s="5">
        <f t="shared" si="8"/>
        <v>0</v>
      </c>
      <c r="N60" s="5">
        <f t="shared" si="8"/>
        <v>0</v>
      </c>
      <c r="O60" s="5">
        <f t="shared" si="8"/>
        <v>2</v>
      </c>
      <c r="P60" s="6">
        <f>COUNTIF(P48:P56,2)</f>
        <v>0</v>
      </c>
      <c r="Q60" s="6">
        <f>COUNTIF(Q48:Q56,"Dissatisfied")</f>
        <v>0</v>
      </c>
    </row>
    <row r="61" spans="1:17">
      <c r="F61" s="4" t="s">
        <v>93</v>
      </c>
      <c r="G61" s="5">
        <f>COUNTIF(G48:G56,"Strongly Disagree")</f>
        <v>0</v>
      </c>
      <c r="H61" s="5">
        <f t="shared" ref="H61:N61" si="9">COUNTIF(H48:H56,"Strongly Disagree")</f>
        <v>0</v>
      </c>
      <c r="I61" s="5">
        <f t="shared" si="9"/>
        <v>0</v>
      </c>
      <c r="J61" s="5">
        <f t="shared" si="9"/>
        <v>0</v>
      </c>
      <c r="K61" s="5">
        <f t="shared" si="9"/>
        <v>0</v>
      </c>
      <c r="L61" s="5">
        <f t="shared" si="9"/>
        <v>0</v>
      </c>
      <c r="M61" s="5">
        <f t="shared" si="9"/>
        <v>0</v>
      </c>
      <c r="N61" s="5">
        <f t="shared" si="9"/>
        <v>0</v>
      </c>
      <c r="O61" s="5">
        <f>COUNTIF(O48:O56,"Strongly Disagree")</f>
        <v>0</v>
      </c>
      <c r="P61" s="6">
        <f>COUNTIF(P48:P56,1)</f>
        <v>1</v>
      </c>
      <c r="Q61" s="6">
        <f>COUNTIF(Q48:Q56,"Highly Dissatisfied")</f>
        <v>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4:Q16"/>
  <sheetViews>
    <sheetView tabSelected="1" zoomScale="60" zoomScaleNormal="60" workbookViewId="0">
      <selection activeCell="AB26" sqref="AB26"/>
    </sheetView>
  </sheetViews>
  <sheetFormatPr defaultRowHeight="15"/>
  <cols>
    <col min="2" max="2" width="16.7109375" customWidth="1"/>
    <col min="3" max="3" width="16.42578125" customWidth="1"/>
    <col min="4" max="4" width="6.28515625" bestFit="1" customWidth="1"/>
    <col min="6" max="6" width="25.7109375" customWidth="1"/>
  </cols>
  <sheetData>
    <row r="4" spans="1:17" ht="30" customHeight="1">
      <c r="A4" t="s">
        <v>0</v>
      </c>
      <c r="B4" t="s">
        <v>1</v>
      </c>
      <c r="C4" t="s">
        <v>2</v>
      </c>
      <c r="D4" t="s">
        <v>3</v>
      </c>
      <c r="E4" t="s">
        <v>4</v>
      </c>
      <c r="F4" t="s">
        <v>5</v>
      </c>
      <c r="G4" s="8" t="s">
        <v>425</v>
      </c>
      <c r="H4" s="8" t="s">
        <v>426</v>
      </c>
      <c r="I4" s="8" t="s">
        <v>427</v>
      </c>
      <c r="J4" s="8" t="s">
        <v>428</v>
      </c>
      <c r="K4" s="8" t="s">
        <v>429</v>
      </c>
      <c r="L4" s="8" t="s">
        <v>430</v>
      </c>
      <c r="M4" s="8" t="s">
        <v>431</v>
      </c>
      <c r="N4" s="8" t="s">
        <v>432</v>
      </c>
      <c r="O4" s="8" t="s">
        <v>433</v>
      </c>
      <c r="P4" s="8" t="s">
        <v>434</v>
      </c>
      <c r="Q4" s="8" t="s">
        <v>435</v>
      </c>
    </row>
    <row r="5" spans="1:17">
      <c r="A5" t="s">
        <v>74</v>
      </c>
      <c r="B5" t="s">
        <v>75</v>
      </c>
      <c r="C5" t="s">
        <v>76</v>
      </c>
      <c r="D5" t="s">
        <v>20</v>
      </c>
      <c r="E5">
        <v>220711</v>
      </c>
      <c r="F5" t="s">
        <v>77</v>
      </c>
      <c r="G5" t="s">
        <v>22</v>
      </c>
      <c r="H5" t="s">
        <v>22</v>
      </c>
      <c r="I5" t="s">
        <v>22</v>
      </c>
      <c r="J5" t="s">
        <v>22</v>
      </c>
      <c r="K5" t="s">
        <v>22</v>
      </c>
      <c r="L5" t="s">
        <v>22</v>
      </c>
      <c r="M5" t="s">
        <v>22</v>
      </c>
      <c r="N5" t="s">
        <v>22</v>
      </c>
      <c r="O5" t="s">
        <v>22</v>
      </c>
      <c r="P5">
        <v>1</v>
      </c>
      <c r="Q5" t="s">
        <v>78</v>
      </c>
    </row>
    <row r="6" spans="1:17">
      <c r="A6" t="s">
        <v>196</v>
      </c>
      <c r="B6" t="s">
        <v>188</v>
      </c>
      <c r="C6" t="s">
        <v>189</v>
      </c>
      <c r="D6" t="s">
        <v>20</v>
      </c>
      <c r="E6">
        <v>220731</v>
      </c>
      <c r="F6" t="s">
        <v>77</v>
      </c>
      <c r="G6" t="s">
        <v>22</v>
      </c>
      <c r="H6" t="s">
        <v>22</v>
      </c>
      <c r="I6" t="s">
        <v>22</v>
      </c>
      <c r="J6" t="s">
        <v>22</v>
      </c>
      <c r="K6" t="s">
        <v>22</v>
      </c>
      <c r="L6" t="s">
        <v>22</v>
      </c>
      <c r="M6" t="s">
        <v>22</v>
      </c>
      <c r="N6" t="s">
        <v>22</v>
      </c>
      <c r="O6" t="s">
        <v>22</v>
      </c>
      <c r="P6">
        <v>4</v>
      </c>
      <c r="Q6" t="s">
        <v>29</v>
      </c>
    </row>
    <row r="7" spans="1:17">
      <c r="A7" t="s">
        <v>224</v>
      </c>
      <c r="B7" t="s">
        <v>220</v>
      </c>
      <c r="C7" t="s">
        <v>223</v>
      </c>
      <c r="D7" t="s">
        <v>20</v>
      </c>
      <c r="F7" t="s">
        <v>77</v>
      </c>
      <c r="G7" t="s">
        <v>24</v>
      </c>
      <c r="H7" t="s">
        <v>24</v>
      </c>
      <c r="I7" t="s">
        <v>22</v>
      </c>
      <c r="J7" t="s">
        <v>22</v>
      </c>
      <c r="K7" t="s">
        <v>24</v>
      </c>
      <c r="L7" t="s">
        <v>24</v>
      </c>
      <c r="M7" t="s">
        <v>24</v>
      </c>
      <c r="N7" t="s">
        <v>22</v>
      </c>
      <c r="O7" t="s">
        <v>24</v>
      </c>
      <c r="P7">
        <v>5</v>
      </c>
      <c r="Q7" t="s">
        <v>36</v>
      </c>
    </row>
    <row r="8" spans="1:17">
      <c r="A8" t="s">
        <v>269</v>
      </c>
      <c r="B8" t="s">
        <v>267</v>
      </c>
      <c r="C8" t="s">
        <v>268</v>
      </c>
      <c r="D8" t="s">
        <v>20</v>
      </c>
      <c r="E8" s="3">
        <v>44796</v>
      </c>
      <c r="F8" t="s">
        <v>77</v>
      </c>
      <c r="G8" t="s">
        <v>22</v>
      </c>
      <c r="H8" t="s">
        <v>22</v>
      </c>
      <c r="I8" t="s">
        <v>22</v>
      </c>
      <c r="J8" t="s">
        <v>22</v>
      </c>
      <c r="K8" t="s">
        <v>22</v>
      </c>
      <c r="L8" t="s">
        <v>22</v>
      </c>
      <c r="M8" t="s">
        <v>22</v>
      </c>
      <c r="N8" t="s">
        <v>22</v>
      </c>
      <c r="O8" t="s">
        <v>22</v>
      </c>
      <c r="P8">
        <v>4</v>
      </c>
      <c r="Q8" t="s">
        <v>29</v>
      </c>
    </row>
    <row r="9" spans="1:17">
      <c r="A9" t="s">
        <v>313</v>
      </c>
      <c r="B9" t="s">
        <v>18</v>
      </c>
      <c r="C9" t="s">
        <v>314</v>
      </c>
      <c r="D9" t="s">
        <v>20</v>
      </c>
      <c r="E9">
        <v>220715</v>
      </c>
      <c r="F9" t="s">
        <v>77</v>
      </c>
      <c r="G9" t="s">
        <v>24</v>
      </c>
      <c r="H9" t="s">
        <v>24</v>
      </c>
      <c r="I9" t="s">
        <v>24</v>
      </c>
      <c r="J9" t="s">
        <v>24</v>
      </c>
      <c r="K9" t="s">
        <v>24</v>
      </c>
      <c r="L9" t="s">
        <v>24</v>
      </c>
      <c r="M9" t="s">
        <v>22</v>
      </c>
      <c r="N9" t="s">
        <v>22</v>
      </c>
      <c r="O9" t="s">
        <v>22</v>
      </c>
      <c r="P9">
        <v>5</v>
      </c>
      <c r="Q9" t="s">
        <v>36</v>
      </c>
    </row>
    <row r="10" spans="1:17">
      <c r="A10" t="s">
        <v>376</v>
      </c>
      <c r="B10" t="s">
        <v>373</v>
      </c>
      <c r="C10" t="s">
        <v>374</v>
      </c>
      <c r="D10" t="s">
        <v>20</v>
      </c>
      <c r="F10" t="s">
        <v>77</v>
      </c>
      <c r="G10" t="s">
        <v>24</v>
      </c>
      <c r="H10" t="s">
        <v>24</v>
      </c>
      <c r="I10" t="s">
        <v>24</v>
      </c>
      <c r="J10" t="s">
        <v>24</v>
      </c>
      <c r="K10" t="s">
        <v>93</v>
      </c>
      <c r="L10" t="s">
        <v>24</v>
      </c>
      <c r="M10" t="s">
        <v>24</v>
      </c>
      <c r="N10" t="s">
        <v>24</v>
      </c>
      <c r="O10" t="s">
        <v>47</v>
      </c>
      <c r="P10">
        <v>5</v>
      </c>
      <c r="Q10" t="s">
        <v>36</v>
      </c>
    </row>
    <row r="11" spans="1:17">
      <c r="A11" t="s">
        <v>393</v>
      </c>
      <c r="B11" t="s">
        <v>387</v>
      </c>
      <c r="C11" t="s">
        <v>385</v>
      </c>
      <c r="D11" t="s">
        <v>20</v>
      </c>
      <c r="F11" t="s">
        <v>77</v>
      </c>
      <c r="G11" t="s">
        <v>22</v>
      </c>
      <c r="H11" t="s">
        <v>22</v>
      </c>
      <c r="I11" t="s">
        <v>22</v>
      </c>
      <c r="J11" t="s">
        <v>23</v>
      </c>
      <c r="K11" t="s">
        <v>23</v>
      </c>
      <c r="L11" t="s">
        <v>22</v>
      </c>
      <c r="M11" t="s">
        <v>22</v>
      </c>
      <c r="N11" t="s">
        <v>22</v>
      </c>
      <c r="O11" t="s">
        <v>22</v>
      </c>
      <c r="P11">
        <v>3</v>
      </c>
      <c r="Q11" t="s">
        <v>78</v>
      </c>
    </row>
    <row r="12" spans="1:17">
      <c r="F12" s="4" t="s">
        <v>24</v>
      </c>
      <c r="G12" s="5">
        <f>COUNTIF(G5:G11,"Strongly Agree")</f>
        <v>3</v>
      </c>
      <c r="H12" s="5">
        <f t="shared" ref="H12:O12" si="0">COUNTIF(H5:H11,"Strongly Agree")</f>
        <v>3</v>
      </c>
      <c r="I12" s="5">
        <f t="shared" si="0"/>
        <v>2</v>
      </c>
      <c r="J12" s="5">
        <f t="shared" si="0"/>
        <v>2</v>
      </c>
      <c r="K12" s="5">
        <f t="shared" si="0"/>
        <v>2</v>
      </c>
      <c r="L12" s="5">
        <f t="shared" si="0"/>
        <v>3</v>
      </c>
      <c r="M12" s="5">
        <f t="shared" si="0"/>
        <v>2</v>
      </c>
      <c r="N12" s="5">
        <f t="shared" si="0"/>
        <v>1</v>
      </c>
      <c r="O12" s="5">
        <f t="shared" si="0"/>
        <v>1</v>
      </c>
      <c r="P12" s="6">
        <f>COUNTIF(P5:P11,"5")</f>
        <v>3</v>
      </c>
      <c r="Q12" s="6">
        <f>COUNTIF(Q5:Q11,"Highly Satisfied")</f>
        <v>3</v>
      </c>
    </row>
    <row r="13" spans="1:17">
      <c r="F13" s="4" t="s">
        <v>22</v>
      </c>
      <c r="G13" s="5">
        <f>COUNTIF(G5:G11,"Agree")</f>
        <v>4</v>
      </c>
      <c r="H13" s="5">
        <f t="shared" ref="H13:O13" si="1">COUNTIF(H5:H11,"Agree")</f>
        <v>4</v>
      </c>
      <c r="I13" s="5">
        <f t="shared" si="1"/>
        <v>5</v>
      </c>
      <c r="J13" s="5">
        <f t="shared" si="1"/>
        <v>4</v>
      </c>
      <c r="K13" s="5">
        <f t="shared" si="1"/>
        <v>3</v>
      </c>
      <c r="L13" s="5">
        <f t="shared" si="1"/>
        <v>4</v>
      </c>
      <c r="M13" s="5">
        <f t="shared" si="1"/>
        <v>5</v>
      </c>
      <c r="N13" s="5">
        <f t="shared" si="1"/>
        <v>6</v>
      </c>
      <c r="O13" s="5">
        <f t="shared" si="1"/>
        <v>5</v>
      </c>
      <c r="P13" s="6">
        <f>COUNTIF(P5:P11,"4")</f>
        <v>2</v>
      </c>
      <c r="Q13" s="6">
        <f>COUNTIF(Q5:Q11,"Satisfied")</f>
        <v>2</v>
      </c>
    </row>
    <row r="14" spans="1:17">
      <c r="F14" s="4" t="s">
        <v>23</v>
      </c>
      <c r="G14" s="5">
        <f>COUNTIF(G5:G11,"Not Agree &amp; Not Disagree")</f>
        <v>0</v>
      </c>
      <c r="H14" s="5">
        <f t="shared" ref="H14:O14" si="2">COUNTIF(H5:H11,"Not Agree &amp; Not Disagree")</f>
        <v>0</v>
      </c>
      <c r="I14" s="5">
        <f t="shared" si="2"/>
        <v>0</v>
      </c>
      <c r="J14" s="5">
        <f t="shared" si="2"/>
        <v>1</v>
      </c>
      <c r="K14" s="5">
        <f t="shared" si="2"/>
        <v>1</v>
      </c>
      <c r="L14" s="5">
        <f t="shared" si="2"/>
        <v>0</v>
      </c>
      <c r="M14" s="5">
        <f t="shared" si="2"/>
        <v>0</v>
      </c>
      <c r="N14" s="5">
        <f t="shared" si="2"/>
        <v>0</v>
      </c>
      <c r="O14" s="5">
        <f t="shared" si="2"/>
        <v>0</v>
      </c>
      <c r="P14" s="6">
        <f>COUNTIF(P5:P11,3)</f>
        <v>1</v>
      </c>
      <c r="Q14" s="6">
        <f>COUNTIF(Q5:Q11,"Avarage")</f>
        <v>2</v>
      </c>
    </row>
    <row r="15" spans="1:17">
      <c r="F15" s="4" t="s">
        <v>47</v>
      </c>
      <c r="G15" s="5">
        <f>COUNTIF(G5:G11,"Disagree")</f>
        <v>0</v>
      </c>
      <c r="H15" s="5">
        <f t="shared" ref="H15:O15" si="3">COUNTIF(H5:H11,"Disagree")</f>
        <v>0</v>
      </c>
      <c r="I15" s="5">
        <f t="shared" si="3"/>
        <v>0</v>
      </c>
      <c r="J15" s="5">
        <f t="shared" si="3"/>
        <v>0</v>
      </c>
      <c r="K15" s="5">
        <f t="shared" si="3"/>
        <v>0</v>
      </c>
      <c r="L15" s="5">
        <f t="shared" si="3"/>
        <v>0</v>
      </c>
      <c r="M15" s="5">
        <f t="shared" si="3"/>
        <v>0</v>
      </c>
      <c r="N15" s="5">
        <f t="shared" si="3"/>
        <v>0</v>
      </c>
      <c r="O15" s="5">
        <f t="shared" si="3"/>
        <v>1</v>
      </c>
      <c r="P15" s="6">
        <f>COUNTIF(P5:P11,2)</f>
        <v>0</v>
      </c>
      <c r="Q15" s="6">
        <f>COUNTIF(Q5:Q11,"Dissatisfied")</f>
        <v>0</v>
      </c>
    </row>
    <row r="16" spans="1:17">
      <c r="F16" s="4" t="s">
        <v>93</v>
      </c>
      <c r="G16" s="5">
        <f>COUNTIF(G5:G11,"Strongly Disagree")</f>
        <v>0</v>
      </c>
      <c r="H16" s="5">
        <f t="shared" ref="H16:N16" si="4">COUNTIF(H5:H11,"Strongly Disagree")</f>
        <v>0</v>
      </c>
      <c r="I16" s="5">
        <f t="shared" si="4"/>
        <v>0</v>
      </c>
      <c r="J16" s="5">
        <f t="shared" si="4"/>
        <v>0</v>
      </c>
      <c r="K16" s="5">
        <f t="shared" si="4"/>
        <v>1</v>
      </c>
      <c r="L16" s="5">
        <f t="shared" si="4"/>
        <v>0</v>
      </c>
      <c r="M16" s="5">
        <f t="shared" si="4"/>
        <v>0</v>
      </c>
      <c r="N16" s="5">
        <f t="shared" si="4"/>
        <v>0</v>
      </c>
      <c r="O16" s="5">
        <f>COUNTIF(O5:O11,"Strongly Disagree")</f>
        <v>0</v>
      </c>
      <c r="P16" s="6">
        <f>COUNTIF(P5:P11,1)</f>
        <v>1</v>
      </c>
      <c r="Q16" s="6">
        <f>COUNTIF(Q5:Q11,"Highly Dissatisfied")</f>
        <v>0</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Q11"/>
  <sheetViews>
    <sheetView zoomScale="70" zoomScaleNormal="70" workbookViewId="0">
      <selection activeCell="D10" sqref="D10"/>
    </sheetView>
  </sheetViews>
  <sheetFormatPr defaultRowHeight="15"/>
  <cols>
    <col min="11" max="11" width="9.140625" style="13"/>
  </cols>
  <sheetData>
    <row r="1" spans="1:17" ht="35.1" customHeight="1">
      <c r="A1" t="s">
        <v>0</v>
      </c>
      <c r="B1" t="s">
        <v>1</v>
      </c>
      <c r="C1" t="s">
        <v>2</v>
      </c>
      <c r="D1" t="s">
        <v>3</v>
      </c>
      <c r="E1" t="s">
        <v>4</v>
      </c>
      <c r="F1" t="s">
        <v>5</v>
      </c>
      <c r="G1" s="8" t="s">
        <v>425</v>
      </c>
      <c r="H1" s="8" t="s">
        <v>426</v>
      </c>
      <c r="I1" s="8" t="s">
        <v>427</v>
      </c>
      <c r="J1" s="8" t="s">
        <v>428</v>
      </c>
      <c r="K1" s="12" t="s">
        <v>429</v>
      </c>
      <c r="L1" s="8" t="s">
        <v>430</v>
      </c>
      <c r="M1" s="8" t="s">
        <v>431</v>
      </c>
      <c r="N1" s="8" t="s">
        <v>432</v>
      </c>
      <c r="O1" s="8" t="s">
        <v>433</v>
      </c>
      <c r="P1" s="8" t="s">
        <v>434</v>
      </c>
      <c r="Q1" s="8" t="s">
        <v>435</v>
      </c>
    </row>
    <row r="2" spans="1:17">
      <c r="A2" t="s">
        <v>143</v>
      </c>
      <c r="B2" t="s">
        <v>144</v>
      </c>
      <c r="C2" t="s">
        <v>145</v>
      </c>
      <c r="D2" t="s">
        <v>40</v>
      </c>
      <c r="E2">
        <v>220625</v>
      </c>
      <c r="F2" t="s">
        <v>146</v>
      </c>
      <c r="G2" t="s">
        <v>22</v>
      </c>
      <c r="H2" t="s">
        <v>22</v>
      </c>
      <c r="I2" t="s">
        <v>22</v>
      </c>
      <c r="J2" t="s">
        <v>22</v>
      </c>
      <c r="K2" s="13" t="s">
        <v>22</v>
      </c>
      <c r="L2" t="s">
        <v>22</v>
      </c>
      <c r="M2" t="s">
        <v>22</v>
      </c>
      <c r="N2" t="s">
        <v>22</v>
      </c>
      <c r="O2" t="s">
        <v>22</v>
      </c>
      <c r="P2">
        <v>3</v>
      </c>
      <c r="Q2" t="s">
        <v>78</v>
      </c>
    </row>
    <row r="3" spans="1:17">
      <c r="A3" t="s">
        <v>326</v>
      </c>
      <c r="B3" t="s">
        <v>327</v>
      </c>
      <c r="C3" t="s">
        <v>328</v>
      </c>
      <c r="D3" t="s">
        <v>40</v>
      </c>
      <c r="E3" t="s">
        <v>329</v>
      </c>
      <c r="F3" t="s">
        <v>146</v>
      </c>
      <c r="G3" t="s">
        <v>22</v>
      </c>
      <c r="H3" t="s">
        <v>22</v>
      </c>
      <c r="I3" t="s">
        <v>93</v>
      </c>
      <c r="J3" t="s">
        <v>22</v>
      </c>
      <c r="K3" s="13" t="s">
        <v>23</v>
      </c>
      <c r="L3" t="s">
        <v>47</v>
      </c>
      <c r="M3" t="s">
        <v>93</v>
      </c>
      <c r="N3" t="s">
        <v>22</v>
      </c>
      <c r="O3" t="s">
        <v>47</v>
      </c>
      <c r="P3">
        <v>3</v>
      </c>
      <c r="Q3" t="s">
        <v>138</v>
      </c>
    </row>
    <row r="4" spans="1:17">
      <c r="A4" t="s">
        <v>287</v>
      </c>
      <c r="B4" t="s">
        <v>259</v>
      </c>
      <c r="C4" t="s">
        <v>262</v>
      </c>
      <c r="D4" t="s">
        <v>20</v>
      </c>
      <c r="F4" t="s">
        <v>146</v>
      </c>
      <c r="G4" t="s">
        <v>22</v>
      </c>
      <c r="H4" t="s">
        <v>22</v>
      </c>
      <c r="I4" t="s">
        <v>22</v>
      </c>
      <c r="J4" t="s">
        <v>23</v>
      </c>
      <c r="K4" s="13" t="s">
        <v>22</v>
      </c>
      <c r="L4" t="s">
        <v>22</v>
      </c>
      <c r="M4" t="s">
        <v>22</v>
      </c>
      <c r="N4" t="s">
        <v>22</v>
      </c>
      <c r="O4" t="s">
        <v>22</v>
      </c>
      <c r="P4">
        <v>3</v>
      </c>
      <c r="Q4" t="s">
        <v>29</v>
      </c>
    </row>
    <row r="5" spans="1:17">
      <c r="A5" t="s">
        <v>290</v>
      </c>
      <c r="B5" t="s">
        <v>259</v>
      </c>
      <c r="C5" t="s">
        <v>262</v>
      </c>
      <c r="D5" t="s">
        <v>20</v>
      </c>
      <c r="F5" t="s">
        <v>146</v>
      </c>
      <c r="G5" t="s">
        <v>23</v>
      </c>
      <c r="H5" t="s">
        <v>22</v>
      </c>
      <c r="I5" t="s">
        <v>22</v>
      </c>
      <c r="J5" t="s">
        <v>22</v>
      </c>
      <c r="K5" s="13" t="s">
        <v>22</v>
      </c>
      <c r="L5" t="s">
        <v>22</v>
      </c>
      <c r="M5" t="s">
        <v>24</v>
      </c>
      <c r="N5" t="s">
        <v>22</v>
      </c>
      <c r="O5" t="s">
        <v>22</v>
      </c>
      <c r="P5">
        <v>5</v>
      </c>
      <c r="Q5" t="s">
        <v>78</v>
      </c>
    </row>
    <row r="6" spans="1:17">
      <c r="A6" t="s">
        <v>383</v>
      </c>
      <c r="B6" t="s">
        <v>384</v>
      </c>
      <c r="C6" t="s">
        <v>385</v>
      </c>
      <c r="D6" t="s">
        <v>20</v>
      </c>
      <c r="E6">
        <v>220801</v>
      </c>
      <c r="F6" t="s">
        <v>146</v>
      </c>
      <c r="G6" t="s">
        <v>22</v>
      </c>
      <c r="H6" t="s">
        <v>22</v>
      </c>
      <c r="I6" t="s">
        <v>22</v>
      </c>
      <c r="J6" t="s">
        <v>22</v>
      </c>
      <c r="K6" s="13" t="s">
        <v>22</v>
      </c>
      <c r="L6" t="s">
        <v>22</v>
      </c>
      <c r="M6" t="s">
        <v>22</v>
      </c>
      <c r="N6" t="s">
        <v>22</v>
      </c>
      <c r="O6" t="s">
        <v>22</v>
      </c>
      <c r="P6">
        <v>3</v>
      </c>
      <c r="Q6" t="s">
        <v>78</v>
      </c>
    </row>
    <row r="7" spans="1:17">
      <c r="F7" s="4" t="s">
        <v>24</v>
      </c>
      <c r="G7" s="5">
        <f>COUNTIF(G2:G6,"Strongly Agree")</f>
        <v>0</v>
      </c>
      <c r="H7" s="5">
        <f t="shared" ref="H7:O7" si="0">COUNTIF(H2:H6,"Strongly Agree")</f>
        <v>0</v>
      </c>
      <c r="I7" s="5">
        <f t="shared" si="0"/>
        <v>0</v>
      </c>
      <c r="J7" s="5">
        <f t="shared" si="0"/>
        <v>0</v>
      </c>
      <c r="K7" s="5">
        <f t="shared" si="0"/>
        <v>0</v>
      </c>
      <c r="L7" s="5">
        <f t="shared" si="0"/>
        <v>0</v>
      </c>
      <c r="M7" s="5">
        <f t="shared" si="0"/>
        <v>1</v>
      </c>
      <c r="N7" s="5">
        <f t="shared" si="0"/>
        <v>0</v>
      </c>
      <c r="O7" s="5">
        <f t="shared" si="0"/>
        <v>0</v>
      </c>
      <c r="P7" s="6">
        <f>COUNTIF(P2:P6,"5")</f>
        <v>1</v>
      </c>
      <c r="Q7" s="6">
        <f>COUNTIF(Q2:Q6,"Highly Satisfied")</f>
        <v>0</v>
      </c>
    </row>
    <row r="8" spans="1:17">
      <c r="F8" s="4" t="s">
        <v>22</v>
      </c>
      <c r="G8" s="5">
        <f>COUNTIF(G2:G6,"Agree")</f>
        <v>4</v>
      </c>
      <c r="H8" s="5">
        <f t="shared" ref="H8:O8" si="1">COUNTIF(H2:H6,"Agree")</f>
        <v>5</v>
      </c>
      <c r="I8" s="5">
        <f t="shared" si="1"/>
        <v>4</v>
      </c>
      <c r="J8" s="5">
        <f t="shared" si="1"/>
        <v>4</v>
      </c>
      <c r="K8" s="5">
        <f t="shared" si="1"/>
        <v>4</v>
      </c>
      <c r="L8" s="5">
        <f t="shared" si="1"/>
        <v>4</v>
      </c>
      <c r="M8" s="5">
        <f t="shared" si="1"/>
        <v>3</v>
      </c>
      <c r="N8" s="5">
        <f t="shared" si="1"/>
        <v>5</v>
      </c>
      <c r="O8" s="5">
        <f t="shared" si="1"/>
        <v>4</v>
      </c>
      <c r="P8" s="6">
        <f>COUNTIF(P2:P6,"4")</f>
        <v>0</v>
      </c>
      <c r="Q8" s="6">
        <f>COUNTIF(Q2:Q6,"Satisfied")</f>
        <v>1</v>
      </c>
    </row>
    <row r="9" spans="1:17">
      <c r="F9" s="4" t="s">
        <v>23</v>
      </c>
      <c r="G9" s="5">
        <f>COUNTIF(G2:G6,"Not Agree &amp; Not Disagree")</f>
        <v>1</v>
      </c>
      <c r="H9" s="5">
        <f t="shared" ref="H9:O9" si="2">COUNTIF(H2:H6,"Not Agree &amp; Not Disagree")</f>
        <v>0</v>
      </c>
      <c r="I9" s="5">
        <f t="shared" si="2"/>
        <v>0</v>
      </c>
      <c r="J9" s="5">
        <f t="shared" si="2"/>
        <v>1</v>
      </c>
      <c r="K9" s="5">
        <f t="shared" si="2"/>
        <v>1</v>
      </c>
      <c r="L9" s="5">
        <f t="shared" si="2"/>
        <v>0</v>
      </c>
      <c r="M9" s="5">
        <f t="shared" si="2"/>
        <v>0</v>
      </c>
      <c r="N9" s="5">
        <f t="shared" si="2"/>
        <v>0</v>
      </c>
      <c r="O9" s="5">
        <f t="shared" si="2"/>
        <v>0</v>
      </c>
      <c r="P9" s="6">
        <f>COUNTIF(P2:P6,3)</f>
        <v>4</v>
      </c>
      <c r="Q9" s="6">
        <f>COUNTIF(Q2:Q6,"Avarage")</f>
        <v>3</v>
      </c>
    </row>
    <row r="10" spans="1:17">
      <c r="F10" s="4" t="s">
        <v>47</v>
      </c>
      <c r="G10" s="5">
        <f>COUNTIF(G2:G6,"Disagree")</f>
        <v>0</v>
      </c>
      <c r="H10" s="5">
        <f t="shared" ref="H10:O10" si="3">COUNTIF(H2:H6,"Disagree")</f>
        <v>0</v>
      </c>
      <c r="I10" s="5">
        <f t="shared" si="3"/>
        <v>0</v>
      </c>
      <c r="J10" s="5">
        <f t="shared" si="3"/>
        <v>0</v>
      </c>
      <c r="K10" s="5">
        <f t="shared" si="3"/>
        <v>0</v>
      </c>
      <c r="L10" s="5">
        <f t="shared" si="3"/>
        <v>1</v>
      </c>
      <c r="M10" s="5">
        <f t="shared" si="3"/>
        <v>0</v>
      </c>
      <c r="N10" s="5">
        <f t="shared" si="3"/>
        <v>0</v>
      </c>
      <c r="O10" s="5">
        <f t="shared" si="3"/>
        <v>1</v>
      </c>
      <c r="P10" s="6">
        <f>COUNTIF(P2:P6,2)</f>
        <v>0</v>
      </c>
      <c r="Q10" s="6">
        <f>COUNTIF(Q2:Q6,"Dissatisfied")</f>
        <v>1</v>
      </c>
    </row>
    <row r="11" spans="1:17">
      <c r="F11" s="4" t="s">
        <v>93</v>
      </c>
      <c r="G11" s="5">
        <f>COUNTIF(G2:G6,"Strongly Disagree")</f>
        <v>0</v>
      </c>
      <c r="H11" s="5">
        <f t="shared" ref="H11:O11" si="4">COUNTIF(H2:H6,"Strongly Disagree")</f>
        <v>0</v>
      </c>
      <c r="I11" s="5">
        <f t="shared" si="4"/>
        <v>1</v>
      </c>
      <c r="J11" s="5">
        <f t="shared" si="4"/>
        <v>0</v>
      </c>
      <c r="K11" s="5">
        <f t="shared" si="4"/>
        <v>0</v>
      </c>
      <c r="L11" s="5">
        <f t="shared" si="4"/>
        <v>0</v>
      </c>
      <c r="M11" s="5">
        <f t="shared" si="4"/>
        <v>1</v>
      </c>
      <c r="N11" s="5">
        <f t="shared" si="4"/>
        <v>0</v>
      </c>
      <c r="O11" s="5">
        <f t="shared" si="4"/>
        <v>0</v>
      </c>
      <c r="P11" s="6">
        <f>COUNTIF(P2:P6,1)</f>
        <v>0</v>
      </c>
      <c r="Q11" s="6">
        <f>COUNTIF(Q2:Q6,"Highly Dissatisfied")</f>
        <v>0</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Q107"/>
  <sheetViews>
    <sheetView topLeftCell="A81" zoomScale="55" zoomScaleNormal="55" workbookViewId="0">
      <selection activeCell="R108" sqref="R108"/>
    </sheetView>
  </sheetViews>
  <sheetFormatPr defaultRowHeight="15"/>
  <sheetData>
    <row r="1" spans="1:17" ht="35.1" customHeight="1">
      <c r="A1" t="s">
        <v>0</v>
      </c>
      <c r="B1" t="s">
        <v>1</v>
      </c>
      <c r="C1" t="s">
        <v>2</v>
      </c>
      <c r="D1" t="s">
        <v>3</v>
      </c>
      <c r="E1" t="s">
        <v>4</v>
      </c>
      <c r="F1" t="s">
        <v>5</v>
      </c>
      <c r="G1" s="8" t="s">
        <v>425</v>
      </c>
      <c r="H1" s="8" t="s">
        <v>426</v>
      </c>
      <c r="I1" s="8" t="s">
        <v>427</v>
      </c>
      <c r="J1" s="8" t="s">
        <v>428</v>
      </c>
      <c r="K1" s="8" t="s">
        <v>429</v>
      </c>
      <c r="L1" s="8" t="s">
        <v>430</v>
      </c>
      <c r="M1" s="8" t="s">
        <v>431</v>
      </c>
      <c r="N1" s="8" t="s">
        <v>432</v>
      </c>
      <c r="O1" s="8" t="s">
        <v>433</v>
      </c>
      <c r="P1" s="8" t="s">
        <v>434</v>
      </c>
      <c r="Q1" s="8" t="s">
        <v>435</v>
      </c>
    </row>
    <row r="2" spans="1:17">
      <c r="A2" t="s">
        <v>135</v>
      </c>
      <c r="B2" t="s">
        <v>136</v>
      </c>
      <c r="C2" t="s">
        <v>137</v>
      </c>
      <c r="D2" t="s">
        <v>45</v>
      </c>
      <c r="E2">
        <v>220458</v>
      </c>
      <c r="F2" t="s">
        <v>21</v>
      </c>
      <c r="G2" t="s">
        <v>93</v>
      </c>
      <c r="H2" t="s">
        <v>47</v>
      </c>
      <c r="I2" t="s">
        <v>93</v>
      </c>
      <c r="J2" t="s">
        <v>93</v>
      </c>
      <c r="K2" t="s">
        <v>93</v>
      </c>
      <c r="L2" t="s">
        <v>47</v>
      </c>
      <c r="M2" t="s">
        <v>23</v>
      </c>
      <c r="N2" t="s">
        <v>47</v>
      </c>
      <c r="O2" t="s">
        <v>47</v>
      </c>
      <c r="P2">
        <v>1</v>
      </c>
      <c r="Q2" t="s">
        <v>138</v>
      </c>
    </row>
    <row r="3" spans="1:17">
      <c r="A3" t="s">
        <v>351</v>
      </c>
      <c r="B3" t="s">
        <v>347</v>
      </c>
      <c r="C3" t="s">
        <v>350</v>
      </c>
      <c r="D3" t="s">
        <v>45</v>
      </c>
      <c r="E3">
        <v>220401</v>
      </c>
      <c r="F3" t="s">
        <v>21</v>
      </c>
      <c r="G3" t="s">
        <v>22</v>
      </c>
      <c r="H3" t="s">
        <v>56</v>
      </c>
      <c r="I3" t="s">
        <v>23</v>
      </c>
      <c r="J3" t="s">
        <v>22</v>
      </c>
      <c r="K3" t="s">
        <v>22</v>
      </c>
      <c r="L3" t="s">
        <v>23</v>
      </c>
      <c r="M3" t="s">
        <v>22</v>
      </c>
      <c r="N3" t="s">
        <v>22</v>
      </c>
      <c r="O3" t="s">
        <v>23</v>
      </c>
      <c r="P3">
        <v>4</v>
      </c>
      <c r="Q3" t="s">
        <v>29</v>
      </c>
    </row>
    <row r="4" spans="1:17">
      <c r="F4" s="4" t="s">
        <v>24</v>
      </c>
      <c r="G4" s="5">
        <f>COUNTIF(G2:G3,"Strongly Agree")</f>
        <v>0</v>
      </c>
      <c r="H4" s="5">
        <f t="shared" ref="H4:O4" si="0">COUNTIF(H2:H3,"Strongly Agree")</f>
        <v>0</v>
      </c>
      <c r="I4" s="5">
        <f t="shared" si="0"/>
        <v>0</v>
      </c>
      <c r="J4" s="5">
        <f t="shared" si="0"/>
        <v>0</v>
      </c>
      <c r="K4" s="5">
        <f t="shared" si="0"/>
        <v>0</v>
      </c>
      <c r="L4" s="5">
        <f t="shared" si="0"/>
        <v>0</v>
      </c>
      <c r="M4" s="5">
        <f t="shared" si="0"/>
        <v>0</v>
      </c>
      <c r="N4" s="5">
        <f t="shared" si="0"/>
        <v>0</v>
      </c>
      <c r="O4" s="5">
        <f t="shared" si="0"/>
        <v>0</v>
      </c>
      <c r="P4" s="6">
        <f>COUNTIF(P2:P3,"5")</f>
        <v>0</v>
      </c>
      <c r="Q4" s="6">
        <f>COUNTIF(Q2:Q3,"Highly Satisfied")</f>
        <v>0</v>
      </c>
    </row>
    <row r="5" spans="1:17">
      <c r="F5" s="4" t="s">
        <v>22</v>
      </c>
      <c r="G5" s="5">
        <f>COUNTIF(G2:G3,"Agree")</f>
        <v>1</v>
      </c>
      <c r="H5" s="5">
        <f t="shared" ref="H5:O5" si="1">COUNTIF(H2:H3,"Agree")</f>
        <v>0</v>
      </c>
      <c r="I5" s="5">
        <f t="shared" si="1"/>
        <v>0</v>
      </c>
      <c r="J5" s="5">
        <f t="shared" si="1"/>
        <v>1</v>
      </c>
      <c r="K5" s="5">
        <f t="shared" si="1"/>
        <v>1</v>
      </c>
      <c r="L5" s="5">
        <f t="shared" si="1"/>
        <v>0</v>
      </c>
      <c r="M5" s="5">
        <f t="shared" si="1"/>
        <v>1</v>
      </c>
      <c r="N5" s="5">
        <f t="shared" si="1"/>
        <v>1</v>
      </c>
      <c r="O5" s="5">
        <f t="shared" si="1"/>
        <v>0</v>
      </c>
      <c r="P5" s="6">
        <f>COUNTIF(P2:P3,"4")</f>
        <v>1</v>
      </c>
      <c r="Q5" s="6">
        <f>COUNTIF(Q2:Q3,"Satisfied")</f>
        <v>1</v>
      </c>
    </row>
    <row r="6" spans="1:17">
      <c r="F6" s="4" t="s">
        <v>23</v>
      </c>
      <c r="G6" s="5">
        <f>COUNTIF(G2:G3,"Not Agree &amp; Not Disagree")</f>
        <v>0</v>
      </c>
      <c r="H6" s="5">
        <f t="shared" ref="H6:O6" si="2">COUNTIF(H2:H3,"Not Agree &amp; Not Disagree")</f>
        <v>0</v>
      </c>
      <c r="I6" s="5">
        <f t="shared" si="2"/>
        <v>1</v>
      </c>
      <c r="J6" s="5">
        <f t="shared" si="2"/>
        <v>0</v>
      </c>
      <c r="K6" s="5">
        <f t="shared" si="2"/>
        <v>0</v>
      </c>
      <c r="L6" s="5">
        <f t="shared" si="2"/>
        <v>1</v>
      </c>
      <c r="M6" s="5">
        <f t="shared" si="2"/>
        <v>1</v>
      </c>
      <c r="N6" s="5">
        <f t="shared" si="2"/>
        <v>0</v>
      </c>
      <c r="O6" s="5">
        <f t="shared" si="2"/>
        <v>1</v>
      </c>
      <c r="P6" s="6">
        <f>COUNTIF(P2:P3,3)</f>
        <v>0</v>
      </c>
      <c r="Q6" s="6">
        <f>COUNTIF(Q2:Q3,"Avarage")</f>
        <v>0</v>
      </c>
    </row>
    <row r="7" spans="1:17">
      <c r="F7" s="4" t="s">
        <v>47</v>
      </c>
      <c r="G7" s="5">
        <f>COUNTIF(G2:G3,"Disagree")</f>
        <v>0</v>
      </c>
      <c r="H7" s="5">
        <f t="shared" ref="H7:O7" si="3">COUNTIF(H2:H3,"Disagree")</f>
        <v>1</v>
      </c>
      <c r="I7" s="5">
        <f t="shared" si="3"/>
        <v>0</v>
      </c>
      <c r="J7" s="5">
        <f t="shared" si="3"/>
        <v>0</v>
      </c>
      <c r="K7" s="5">
        <f t="shared" si="3"/>
        <v>0</v>
      </c>
      <c r="L7" s="5">
        <f t="shared" si="3"/>
        <v>1</v>
      </c>
      <c r="M7" s="5">
        <f t="shared" si="3"/>
        <v>0</v>
      </c>
      <c r="N7" s="5">
        <f t="shared" si="3"/>
        <v>1</v>
      </c>
      <c r="O7" s="5">
        <f t="shared" si="3"/>
        <v>1</v>
      </c>
      <c r="P7" s="6">
        <f>COUNTIF(P2:P3,2)</f>
        <v>0</v>
      </c>
      <c r="Q7" s="6">
        <f>COUNTIF(Q2:Q3,"Dissatisfied")</f>
        <v>1</v>
      </c>
    </row>
    <row r="8" spans="1:17">
      <c r="F8" s="4" t="s">
        <v>93</v>
      </c>
      <c r="G8" s="5">
        <f>COUNTIF(G2:G3,"Strongly Disagree")</f>
        <v>1</v>
      </c>
      <c r="H8" s="5">
        <f t="shared" ref="H8:O8" si="4">COUNTIF(H2:H3,"Strongly Disagree")</f>
        <v>0</v>
      </c>
      <c r="I8" s="5">
        <f t="shared" si="4"/>
        <v>1</v>
      </c>
      <c r="J8" s="5">
        <f t="shared" si="4"/>
        <v>1</v>
      </c>
      <c r="K8" s="5">
        <f t="shared" si="4"/>
        <v>1</v>
      </c>
      <c r="L8" s="5">
        <f t="shared" si="4"/>
        <v>0</v>
      </c>
      <c r="M8" s="5">
        <f t="shared" si="4"/>
        <v>0</v>
      </c>
      <c r="N8" s="5">
        <f t="shared" si="4"/>
        <v>0</v>
      </c>
      <c r="O8" s="5">
        <f t="shared" si="4"/>
        <v>0</v>
      </c>
      <c r="P8" s="6">
        <f>COUNTIF(P2:P3,1)</f>
        <v>1</v>
      </c>
      <c r="Q8" s="6">
        <f>COUNTIF(Q2:Q3,"Highly Dissatisfied")</f>
        <v>0</v>
      </c>
    </row>
    <row r="9" spans="1:17">
      <c r="F9" s="9"/>
      <c r="G9" s="10"/>
      <c r="H9" s="10"/>
      <c r="I9" s="10"/>
      <c r="J9" s="10"/>
      <c r="K9" s="10"/>
      <c r="L9" s="10"/>
      <c r="M9" s="10"/>
      <c r="N9" s="10"/>
      <c r="O9" s="10"/>
      <c r="P9" s="11"/>
      <c r="Q9" s="11"/>
    </row>
    <row r="10" spans="1:17">
      <c r="F10" s="9"/>
      <c r="G10" s="10"/>
      <c r="H10" s="10"/>
      <c r="I10" s="10"/>
      <c r="J10" s="10"/>
      <c r="K10" s="10"/>
      <c r="L10" s="10"/>
      <c r="M10" s="10"/>
      <c r="N10" s="10"/>
      <c r="O10" s="10"/>
      <c r="P10" s="11"/>
      <c r="Q10" s="11"/>
    </row>
    <row r="11" spans="1:17">
      <c r="F11" s="9"/>
      <c r="G11" s="10"/>
      <c r="H11" s="10"/>
      <c r="I11" s="10"/>
      <c r="J11" s="10"/>
      <c r="K11" s="10"/>
      <c r="L11" s="10"/>
      <c r="M11" s="10"/>
      <c r="N11" s="10"/>
      <c r="O11" s="10"/>
      <c r="P11" s="11"/>
      <c r="Q11" s="11"/>
    </row>
    <row r="12" spans="1:17">
      <c r="F12" s="9"/>
      <c r="G12" s="10"/>
      <c r="H12" s="10"/>
      <c r="I12" s="10"/>
      <c r="J12" s="10"/>
      <c r="K12" s="10"/>
      <c r="L12" s="10"/>
      <c r="M12" s="10"/>
      <c r="N12" s="10"/>
      <c r="O12" s="10"/>
      <c r="P12" s="11"/>
      <c r="Q12" s="11"/>
    </row>
    <row r="13" spans="1:17">
      <c r="F13" s="9"/>
      <c r="G13" s="10"/>
      <c r="H13" s="10"/>
      <c r="I13" s="10"/>
      <c r="J13" s="10"/>
      <c r="K13" s="10"/>
      <c r="L13" s="10"/>
      <c r="M13" s="10"/>
      <c r="N13" s="10"/>
      <c r="O13" s="10"/>
      <c r="P13" s="11"/>
      <c r="Q13" s="11"/>
    </row>
    <row r="14" spans="1:17">
      <c r="F14" s="9"/>
      <c r="G14" s="10"/>
      <c r="H14" s="10"/>
      <c r="I14" s="10"/>
      <c r="J14" s="10"/>
      <c r="K14" s="10"/>
      <c r="L14" s="10"/>
      <c r="M14" s="10"/>
      <c r="N14" s="10"/>
      <c r="O14" s="10"/>
      <c r="P14" s="11"/>
      <c r="Q14" s="11"/>
    </row>
    <row r="15" spans="1:17">
      <c r="F15" s="9"/>
      <c r="G15" s="10"/>
      <c r="H15" s="10"/>
      <c r="I15" s="10"/>
      <c r="J15" s="10"/>
      <c r="K15" s="10"/>
      <c r="L15" s="10"/>
      <c r="M15" s="10"/>
      <c r="N15" s="10"/>
      <c r="O15" s="10"/>
      <c r="P15" s="11"/>
      <c r="Q15" s="11"/>
    </row>
    <row r="16" spans="1:17">
      <c r="F16" s="9"/>
      <c r="G16" s="10"/>
      <c r="H16" s="10"/>
      <c r="I16" s="10"/>
      <c r="J16" s="10"/>
      <c r="K16" s="10"/>
      <c r="L16" s="10"/>
      <c r="M16" s="10"/>
      <c r="N16" s="10"/>
      <c r="O16" s="10"/>
      <c r="P16" s="11"/>
      <c r="Q16" s="11"/>
    </row>
    <row r="17" spans="6:17">
      <c r="F17" s="9"/>
      <c r="G17" s="10"/>
      <c r="H17" s="10"/>
      <c r="I17" s="10"/>
      <c r="J17" s="10"/>
      <c r="K17" s="10"/>
      <c r="L17" s="10"/>
      <c r="M17" s="10"/>
      <c r="N17" s="10"/>
      <c r="O17" s="10"/>
      <c r="P17" s="11"/>
      <c r="Q17" s="11"/>
    </row>
    <row r="18" spans="6:17">
      <c r="F18" s="9"/>
      <c r="G18" s="10"/>
      <c r="H18" s="10"/>
      <c r="I18" s="10"/>
      <c r="J18" s="10"/>
      <c r="K18" s="10"/>
      <c r="L18" s="10"/>
      <c r="M18" s="10"/>
      <c r="N18" s="10"/>
      <c r="O18" s="10"/>
      <c r="P18" s="11"/>
      <c r="Q18" s="11"/>
    </row>
    <row r="19" spans="6:17">
      <c r="F19" s="9"/>
      <c r="G19" s="10"/>
      <c r="H19" s="10"/>
      <c r="I19" s="10"/>
      <c r="J19" s="10"/>
      <c r="K19" s="10"/>
      <c r="L19" s="10"/>
      <c r="M19" s="10"/>
      <c r="N19" s="10"/>
      <c r="O19" s="10"/>
      <c r="P19" s="11"/>
      <c r="Q19" s="11"/>
    </row>
    <row r="20" spans="6:17">
      <c r="F20" s="9"/>
      <c r="G20" s="10"/>
      <c r="H20" s="10"/>
      <c r="I20" s="10"/>
      <c r="J20" s="10"/>
      <c r="K20" s="10"/>
      <c r="L20" s="10"/>
      <c r="M20" s="10"/>
      <c r="N20" s="10"/>
      <c r="O20" s="10"/>
      <c r="P20" s="11"/>
      <c r="Q20" s="11"/>
    </row>
    <row r="21" spans="6:17">
      <c r="F21" s="9"/>
      <c r="G21" s="10"/>
      <c r="H21" s="10"/>
      <c r="I21" s="10"/>
      <c r="J21" s="10"/>
      <c r="K21" s="10"/>
      <c r="L21" s="10"/>
      <c r="M21" s="10"/>
      <c r="N21" s="10"/>
      <c r="O21" s="10"/>
      <c r="P21" s="11"/>
      <c r="Q21" s="11"/>
    </row>
    <row r="22" spans="6:17">
      <c r="F22" s="9"/>
      <c r="G22" s="10"/>
      <c r="H22" s="10"/>
      <c r="I22" s="10"/>
      <c r="J22" s="10"/>
      <c r="K22" s="10"/>
      <c r="L22" s="10"/>
      <c r="M22" s="10"/>
      <c r="N22" s="10"/>
      <c r="O22" s="10"/>
      <c r="P22" s="11"/>
      <c r="Q22" s="11"/>
    </row>
    <row r="23" spans="6:17">
      <c r="F23" s="9"/>
      <c r="G23" s="10"/>
      <c r="H23" s="10"/>
      <c r="I23" s="10"/>
      <c r="J23" s="10"/>
      <c r="K23" s="10"/>
      <c r="L23" s="10"/>
      <c r="M23" s="10"/>
      <c r="N23" s="10"/>
      <c r="O23" s="10"/>
      <c r="P23" s="11"/>
      <c r="Q23" s="11"/>
    </row>
    <row r="24" spans="6:17">
      <c r="F24" s="9"/>
      <c r="G24" s="10"/>
      <c r="H24" s="10"/>
      <c r="I24" s="10"/>
      <c r="J24" s="10"/>
      <c r="K24" s="10"/>
      <c r="L24" s="10"/>
      <c r="M24" s="10"/>
      <c r="N24" s="10"/>
      <c r="O24" s="10"/>
      <c r="P24" s="11"/>
      <c r="Q24" s="11"/>
    </row>
    <row r="25" spans="6:17">
      <c r="F25" s="9"/>
      <c r="G25" s="10"/>
      <c r="H25" s="10"/>
      <c r="I25" s="10"/>
      <c r="J25" s="10"/>
      <c r="K25" s="10"/>
      <c r="L25" s="10"/>
      <c r="M25" s="10"/>
      <c r="N25" s="10"/>
      <c r="O25" s="10"/>
      <c r="P25" s="11"/>
      <c r="Q25" s="11"/>
    </row>
    <row r="26" spans="6:17">
      <c r="F26" s="9"/>
      <c r="G26" s="10"/>
      <c r="H26" s="10"/>
      <c r="I26" s="10"/>
      <c r="J26" s="10"/>
      <c r="K26" s="10"/>
      <c r="L26" s="10"/>
      <c r="M26" s="10"/>
      <c r="N26" s="10"/>
      <c r="O26" s="10"/>
      <c r="P26" s="11"/>
      <c r="Q26" s="11"/>
    </row>
    <row r="27" spans="6:17">
      <c r="F27" s="9"/>
      <c r="G27" s="10"/>
      <c r="H27" s="10"/>
      <c r="I27" s="10"/>
      <c r="J27" s="10"/>
      <c r="K27" s="10"/>
      <c r="L27" s="10"/>
      <c r="M27" s="10"/>
      <c r="N27" s="10"/>
      <c r="O27" s="10"/>
      <c r="P27" s="11"/>
      <c r="Q27" s="11"/>
    </row>
    <row r="28" spans="6:17">
      <c r="F28" s="9"/>
      <c r="G28" s="10"/>
      <c r="H28" s="10"/>
      <c r="I28" s="10"/>
      <c r="J28" s="10"/>
      <c r="K28" s="10"/>
      <c r="L28" s="10"/>
      <c r="M28" s="10"/>
      <c r="N28" s="10"/>
      <c r="O28" s="10"/>
      <c r="P28" s="11"/>
      <c r="Q28" s="11"/>
    </row>
    <row r="29" spans="6:17">
      <c r="F29" s="9"/>
      <c r="G29" s="10"/>
      <c r="H29" s="10"/>
      <c r="I29" s="10"/>
      <c r="J29" s="10"/>
      <c r="K29" s="10"/>
      <c r="L29" s="10"/>
      <c r="M29" s="10"/>
      <c r="N29" s="10"/>
      <c r="O29" s="10"/>
      <c r="P29" s="11"/>
      <c r="Q29" s="11"/>
    </row>
    <row r="30" spans="6:17">
      <c r="F30" s="9"/>
      <c r="G30" s="10"/>
      <c r="H30" s="10"/>
      <c r="I30" s="10"/>
      <c r="J30" s="10"/>
      <c r="K30" s="10"/>
      <c r="L30" s="10"/>
      <c r="M30" s="10"/>
      <c r="N30" s="10"/>
      <c r="O30" s="10"/>
      <c r="P30" s="11"/>
      <c r="Q30" s="11"/>
    </row>
    <row r="31" spans="6:17">
      <c r="F31" s="9"/>
      <c r="G31" s="10"/>
      <c r="H31" s="10"/>
      <c r="I31" s="10"/>
      <c r="J31" s="10"/>
      <c r="K31" s="10"/>
      <c r="L31" s="10"/>
      <c r="M31" s="10"/>
      <c r="N31" s="10"/>
      <c r="O31" s="10"/>
      <c r="P31" s="11"/>
      <c r="Q31" s="11"/>
    </row>
    <row r="32" spans="6:17">
      <c r="F32" s="9"/>
      <c r="G32" s="10"/>
      <c r="H32" s="10"/>
      <c r="I32" s="10"/>
      <c r="J32" s="10"/>
      <c r="K32" s="10"/>
      <c r="L32" s="10"/>
      <c r="M32" s="10"/>
      <c r="N32" s="10"/>
      <c r="O32" s="10"/>
      <c r="P32" s="11"/>
      <c r="Q32" s="11"/>
    </row>
    <row r="33" spans="1:17">
      <c r="F33" s="9"/>
      <c r="G33" s="10"/>
      <c r="H33" s="10"/>
      <c r="I33" s="10"/>
      <c r="J33" s="10"/>
      <c r="K33" s="10"/>
      <c r="L33" s="10"/>
      <c r="M33" s="10"/>
      <c r="N33" s="10"/>
      <c r="O33" s="10"/>
      <c r="P33" s="11"/>
      <c r="Q33" s="11"/>
    </row>
    <row r="34" spans="1:17">
      <c r="F34" s="9"/>
      <c r="G34" s="10"/>
      <c r="H34" s="10"/>
      <c r="I34" s="10"/>
      <c r="J34" s="10"/>
      <c r="K34" s="10"/>
      <c r="L34" s="10"/>
      <c r="M34" s="10"/>
      <c r="N34" s="10"/>
      <c r="O34" s="10"/>
      <c r="P34" s="11"/>
      <c r="Q34" s="11"/>
    </row>
    <row r="38" spans="1:17" ht="35.1" customHeight="1">
      <c r="A38" t="s">
        <v>0</v>
      </c>
      <c r="B38" t="s">
        <v>1</v>
      </c>
      <c r="C38" t="s">
        <v>2</v>
      </c>
      <c r="D38" t="s">
        <v>3</v>
      </c>
      <c r="E38" t="s">
        <v>4</v>
      </c>
      <c r="F38" t="s">
        <v>5</v>
      </c>
      <c r="G38" s="8" t="s">
        <v>425</v>
      </c>
      <c r="H38" s="8" t="s">
        <v>426</v>
      </c>
      <c r="I38" s="8" t="s">
        <v>427</v>
      </c>
      <c r="J38" s="8" t="s">
        <v>428</v>
      </c>
      <c r="K38" s="8" t="s">
        <v>429</v>
      </c>
      <c r="L38" s="8" t="s">
        <v>430</v>
      </c>
      <c r="M38" s="8" t="s">
        <v>431</v>
      </c>
      <c r="N38" s="8" t="s">
        <v>432</v>
      </c>
      <c r="O38" s="8" t="s">
        <v>433</v>
      </c>
      <c r="P38" s="8" t="s">
        <v>434</v>
      </c>
      <c r="Q38" s="8" t="s">
        <v>435</v>
      </c>
    </row>
    <row r="39" spans="1:17">
      <c r="A39" t="s">
        <v>89</v>
      </c>
      <c r="B39" t="s">
        <v>90</v>
      </c>
      <c r="C39" t="s">
        <v>91</v>
      </c>
      <c r="D39" t="s">
        <v>40</v>
      </c>
      <c r="E39" t="s">
        <v>92</v>
      </c>
      <c r="F39" t="s">
        <v>21</v>
      </c>
      <c r="G39" t="s">
        <v>47</v>
      </c>
      <c r="H39" t="s">
        <v>24</v>
      </c>
      <c r="I39" t="s">
        <v>23</v>
      </c>
      <c r="J39" t="s">
        <v>24</v>
      </c>
      <c r="K39" t="s">
        <v>24</v>
      </c>
      <c r="L39" t="s">
        <v>93</v>
      </c>
      <c r="M39" t="s">
        <v>47</v>
      </c>
      <c r="N39" t="s">
        <v>22</v>
      </c>
      <c r="O39" t="s">
        <v>24</v>
      </c>
      <c r="P39">
        <v>1</v>
      </c>
      <c r="Q39" t="s">
        <v>36</v>
      </c>
    </row>
    <row r="40" spans="1:17">
      <c r="A40" t="s">
        <v>169</v>
      </c>
      <c r="B40" t="s">
        <v>170</v>
      </c>
      <c r="C40" t="s">
        <v>171</v>
      </c>
      <c r="D40" t="s">
        <v>40</v>
      </c>
      <c r="F40" t="s">
        <v>21</v>
      </c>
      <c r="G40" t="s">
        <v>93</v>
      </c>
      <c r="H40" t="s">
        <v>56</v>
      </c>
      <c r="I40" t="s">
        <v>93</v>
      </c>
      <c r="J40" t="s">
        <v>93</v>
      </c>
      <c r="K40" t="s">
        <v>93</v>
      </c>
      <c r="L40" t="s">
        <v>93</v>
      </c>
      <c r="M40" t="s">
        <v>93</v>
      </c>
      <c r="N40" t="s">
        <v>93</v>
      </c>
      <c r="O40" t="s">
        <v>93</v>
      </c>
      <c r="P40">
        <v>1</v>
      </c>
      <c r="Q40" t="s">
        <v>25</v>
      </c>
    </row>
    <row r="41" spans="1:17">
      <c r="A41" t="s">
        <v>280</v>
      </c>
      <c r="B41" t="s">
        <v>281</v>
      </c>
      <c r="C41" t="s">
        <v>282</v>
      </c>
      <c r="D41" t="s">
        <v>40</v>
      </c>
      <c r="E41">
        <v>220589</v>
      </c>
      <c r="F41" t="s">
        <v>21</v>
      </c>
      <c r="G41" t="s">
        <v>22</v>
      </c>
      <c r="H41" t="s">
        <v>22</v>
      </c>
      <c r="I41" t="s">
        <v>22</v>
      </c>
      <c r="J41" t="s">
        <v>22</v>
      </c>
      <c r="K41" t="s">
        <v>22</v>
      </c>
      <c r="L41" t="s">
        <v>22</v>
      </c>
      <c r="M41" t="s">
        <v>22</v>
      </c>
      <c r="N41" t="s">
        <v>22</v>
      </c>
      <c r="O41" t="s">
        <v>22</v>
      </c>
      <c r="P41">
        <v>4</v>
      </c>
      <c r="Q41" t="s">
        <v>78</v>
      </c>
    </row>
    <row r="42" spans="1:17">
      <c r="A42" t="s">
        <v>296</v>
      </c>
      <c r="B42" t="s">
        <v>297</v>
      </c>
      <c r="C42" t="s">
        <v>298</v>
      </c>
      <c r="D42" t="s">
        <v>40</v>
      </c>
      <c r="E42">
        <v>220577</v>
      </c>
      <c r="F42" t="s">
        <v>21</v>
      </c>
      <c r="G42" t="s">
        <v>22</v>
      </c>
      <c r="H42" t="s">
        <v>22</v>
      </c>
      <c r="I42" t="s">
        <v>22</v>
      </c>
      <c r="J42" t="s">
        <v>22</v>
      </c>
      <c r="K42" t="s">
        <v>22</v>
      </c>
      <c r="L42" t="s">
        <v>22</v>
      </c>
      <c r="M42" t="s">
        <v>22</v>
      </c>
      <c r="N42" t="s">
        <v>22</v>
      </c>
      <c r="O42" t="s">
        <v>22</v>
      </c>
      <c r="P42">
        <v>5</v>
      </c>
      <c r="Q42" t="s">
        <v>29</v>
      </c>
    </row>
    <row r="43" spans="1:17">
      <c r="A43" t="s">
        <v>402</v>
      </c>
      <c r="B43" t="s">
        <v>399</v>
      </c>
      <c r="C43" t="s">
        <v>400</v>
      </c>
      <c r="D43" t="s">
        <v>40</v>
      </c>
      <c r="F43" t="s">
        <v>21</v>
      </c>
      <c r="G43" t="s">
        <v>23</v>
      </c>
      <c r="H43" t="s">
        <v>56</v>
      </c>
      <c r="I43" t="s">
        <v>23</v>
      </c>
      <c r="J43" t="s">
        <v>23</v>
      </c>
      <c r="K43" t="s">
        <v>23</v>
      </c>
      <c r="L43" t="s">
        <v>23</v>
      </c>
      <c r="M43" t="s">
        <v>23</v>
      </c>
      <c r="N43" t="s">
        <v>23</v>
      </c>
      <c r="O43" t="s">
        <v>23</v>
      </c>
      <c r="P43">
        <v>2</v>
      </c>
      <c r="Q43" t="s">
        <v>138</v>
      </c>
    </row>
    <row r="44" spans="1:17">
      <c r="F44" s="4" t="s">
        <v>24</v>
      </c>
      <c r="G44" s="5">
        <f>COUNTIF(G39:G43,"Strongly Agree")</f>
        <v>0</v>
      </c>
      <c r="H44" s="5">
        <f t="shared" ref="H44:O44" si="5">COUNTIF(H39:H43,"Strongly Agree")</f>
        <v>1</v>
      </c>
      <c r="I44" s="5">
        <f t="shared" si="5"/>
        <v>0</v>
      </c>
      <c r="J44" s="5">
        <f t="shared" si="5"/>
        <v>1</v>
      </c>
      <c r="K44" s="5">
        <f t="shared" si="5"/>
        <v>1</v>
      </c>
      <c r="L44" s="5">
        <f t="shared" si="5"/>
        <v>0</v>
      </c>
      <c r="M44" s="5">
        <f t="shared" si="5"/>
        <v>0</v>
      </c>
      <c r="N44" s="5">
        <f t="shared" si="5"/>
        <v>0</v>
      </c>
      <c r="O44" s="5">
        <f t="shared" si="5"/>
        <v>1</v>
      </c>
      <c r="P44" s="6">
        <f>COUNTIF(P39:P43,"5")</f>
        <v>1</v>
      </c>
      <c r="Q44" s="6">
        <f>COUNTIF(Q39:Q43,"Highly Satisfied")</f>
        <v>1</v>
      </c>
    </row>
    <row r="45" spans="1:17">
      <c r="F45" s="4" t="s">
        <v>22</v>
      </c>
      <c r="G45" s="5">
        <f>COUNTIF(G39:G43,"Agree")</f>
        <v>2</v>
      </c>
      <c r="H45" s="5">
        <f t="shared" ref="H45:O45" si="6">COUNTIF(H39:H43,"Agree")</f>
        <v>2</v>
      </c>
      <c r="I45" s="5">
        <f t="shared" si="6"/>
        <v>2</v>
      </c>
      <c r="J45" s="5">
        <f t="shared" si="6"/>
        <v>2</v>
      </c>
      <c r="K45" s="5">
        <f t="shared" si="6"/>
        <v>2</v>
      </c>
      <c r="L45" s="5">
        <f t="shared" si="6"/>
        <v>2</v>
      </c>
      <c r="M45" s="5">
        <f t="shared" si="6"/>
        <v>2</v>
      </c>
      <c r="N45" s="5">
        <f t="shared" si="6"/>
        <v>3</v>
      </c>
      <c r="O45" s="5">
        <f t="shared" si="6"/>
        <v>2</v>
      </c>
      <c r="P45" s="6">
        <f>COUNTIF(P39:P43,"4")</f>
        <v>1</v>
      </c>
      <c r="Q45" s="6">
        <f>COUNTIF(Q39:Q43,"Satisfied")</f>
        <v>1</v>
      </c>
    </row>
    <row r="46" spans="1:17">
      <c r="F46" s="4" t="s">
        <v>23</v>
      </c>
      <c r="G46" s="5">
        <f>COUNTIF(G39:G43,"Not Agree &amp; Not Disagree")</f>
        <v>1</v>
      </c>
      <c r="H46" s="5">
        <f t="shared" ref="H46:O46" si="7">COUNTIF(H39:H43,"Not Agree &amp; Not Disagree")</f>
        <v>0</v>
      </c>
      <c r="I46" s="5">
        <f t="shared" si="7"/>
        <v>2</v>
      </c>
      <c r="J46" s="5">
        <f t="shared" si="7"/>
        <v>1</v>
      </c>
      <c r="K46" s="5">
        <f t="shared" si="7"/>
        <v>1</v>
      </c>
      <c r="L46" s="5">
        <f t="shared" si="7"/>
        <v>1</v>
      </c>
      <c r="M46" s="5">
        <f t="shared" si="7"/>
        <v>1</v>
      </c>
      <c r="N46" s="5">
        <f t="shared" si="7"/>
        <v>1</v>
      </c>
      <c r="O46" s="5">
        <f t="shared" si="7"/>
        <v>1</v>
      </c>
      <c r="P46" s="6">
        <f>COUNTIF(P39:P43,3)</f>
        <v>0</v>
      </c>
      <c r="Q46" s="6">
        <f>COUNTIF(Q39:Q43,"Avarage")</f>
        <v>1</v>
      </c>
    </row>
    <row r="47" spans="1:17">
      <c r="F47" s="4" t="s">
        <v>47</v>
      </c>
      <c r="G47" s="5">
        <f>COUNTIF(G39:G43,"Disagree")</f>
        <v>1</v>
      </c>
      <c r="H47" s="5">
        <f t="shared" ref="H47:O47" si="8">COUNTIF(H39:H43,"Disagree")</f>
        <v>0</v>
      </c>
      <c r="I47" s="5">
        <f t="shared" si="8"/>
        <v>0</v>
      </c>
      <c r="J47" s="5">
        <f t="shared" si="8"/>
        <v>0</v>
      </c>
      <c r="K47" s="5">
        <f t="shared" si="8"/>
        <v>0</v>
      </c>
      <c r="L47" s="5">
        <f t="shared" si="8"/>
        <v>0</v>
      </c>
      <c r="M47" s="5">
        <f t="shared" si="8"/>
        <v>1</v>
      </c>
      <c r="N47" s="5">
        <f t="shared" si="8"/>
        <v>0</v>
      </c>
      <c r="O47" s="5">
        <f t="shared" si="8"/>
        <v>0</v>
      </c>
      <c r="P47" s="6">
        <f>COUNTIF(P39:P43,2)</f>
        <v>1</v>
      </c>
      <c r="Q47" s="6">
        <f>COUNTIF(Q39:Q43,"Dissatisfied")</f>
        <v>1</v>
      </c>
    </row>
    <row r="48" spans="1:17">
      <c r="F48" s="4" t="s">
        <v>93</v>
      </c>
      <c r="G48" s="5">
        <f>COUNTIF(G39:G43,"Strongly Disagree")</f>
        <v>1</v>
      </c>
      <c r="H48" s="5">
        <f t="shared" ref="H48:O48" si="9">COUNTIF(H39:H43,"Strongly Disagree")</f>
        <v>0</v>
      </c>
      <c r="I48" s="5">
        <f t="shared" si="9"/>
        <v>1</v>
      </c>
      <c r="J48" s="5">
        <f t="shared" si="9"/>
        <v>1</v>
      </c>
      <c r="K48" s="5">
        <f t="shared" si="9"/>
        <v>1</v>
      </c>
      <c r="L48" s="5">
        <f t="shared" si="9"/>
        <v>2</v>
      </c>
      <c r="M48" s="5">
        <f t="shared" si="9"/>
        <v>1</v>
      </c>
      <c r="N48" s="5">
        <f t="shared" si="9"/>
        <v>1</v>
      </c>
      <c r="O48" s="5">
        <f t="shared" si="9"/>
        <v>1</v>
      </c>
      <c r="P48" s="6">
        <f>COUNTIF(P39:P43,1)</f>
        <v>2</v>
      </c>
      <c r="Q48" s="6">
        <f>COUNTIF(Q39:Q43,"Highly Dissatisfied")</f>
        <v>0</v>
      </c>
    </row>
    <row r="49" spans="6:17">
      <c r="F49" s="9"/>
      <c r="G49" s="10"/>
      <c r="H49" s="10"/>
      <c r="I49" s="10"/>
      <c r="J49" s="10"/>
      <c r="K49" s="10"/>
      <c r="L49" s="10"/>
      <c r="M49" s="10"/>
      <c r="N49" s="10"/>
      <c r="O49" s="10"/>
      <c r="P49" s="11"/>
      <c r="Q49" s="11"/>
    </row>
    <row r="50" spans="6:17">
      <c r="F50" s="9"/>
      <c r="G50" s="10"/>
      <c r="H50" s="10"/>
      <c r="I50" s="10"/>
      <c r="J50" s="10"/>
      <c r="K50" s="10"/>
      <c r="L50" s="10"/>
      <c r="M50" s="10"/>
      <c r="N50" s="10"/>
      <c r="O50" s="10"/>
      <c r="P50" s="11"/>
      <c r="Q50" s="11"/>
    </row>
    <row r="51" spans="6:17">
      <c r="F51" s="9"/>
      <c r="G51" s="10"/>
      <c r="H51" s="10"/>
      <c r="I51" s="10"/>
      <c r="J51" s="10"/>
      <c r="K51" s="10"/>
      <c r="L51" s="10"/>
      <c r="M51" s="10"/>
      <c r="N51" s="10"/>
      <c r="O51" s="10"/>
      <c r="P51" s="11"/>
      <c r="Q51" s="11"/>
    </row>
    <row r="52" spans="6:17">
      <c r="F52" s="9"/>
      <c r="G52" s="10"/>
      <c r="H52" s="10"/>
      <c r="I52" s="10"/>
      <c r="J52" s="10"/>
      <c r="K52" s="10"/>
      <c r="L52" s="10"/>
      <c r="M52" s="10"/>
      <c r="N52" s="10"/>
      <c r="O52" s="10"/>
      <c r="P52" s="11"/>
      <c r="Q52" s="11"/>
    </row>
    <row r="53" spans="6:17">
      <c r="F53" s="9"/>
      <c r="G53" s="10"/>
      <c r="H53" s="10"/>
      <c r="I53" s="10"/>
      <c r="J53" s="10"/>
      <c r="K53" s="10"/>
      <c r="L53" s="10"/>
      <c r="M53" s="10"/>
      <c r="N53" s="10"/>
      <c r="O53" s="10"/>
      <c r="P53" s="11"/>
      <c r="Q53" s="11"/>
    </row>
    <row r="54" spans="6:17">
      <c r="F54" s="9"/>
      <c r="G54" s="10"/>
      <c r="H54" s="10"/>
      <c r="I54" s="10"/>
      <c r="J54" s="10"/>
      <c r="K54" s="10"/>
      <c r="L54" s="10"/>
      <c r="M54" s="10"/>
      <c r="N54" s="10"/>
      <c r="O54" s="10"/>
      <c r="P54" s="11"/>
      <c r="Q54" s="11"/>
    </row>
    <row r="55" spans="6:17">
      <c r="F55" s="9"/>
      <c r="G55" s="10"/>
      <c r="H55" s="10"/>
      <c r="I55" s="10"/>
      <c r="J55" s="10"/>
      <c r="K55" s="10"/>
      <c r="L55" s="10"/>
      <c r="M55" s="10"/>
      <c r="N55" s="10"/>
      <c r="O55" s="10"/>
      <c r="P55" s="11"/>
      <c r="Q55" s="11"/>
    </row>
    <row r="56" spans="6:17">
      <c r="F56" s="9"/>
      <c r="G56" s="10"/>
      <c r="H56" s="10"/>
      <c r="I56" s="10"/>
      <c r="J56" s="10"/>
      <c r="K56" s="10"/>
      <c r="L56" s="10"/>
      <c r="M56" s="10"/>
      <c r="N56" s="10"/>
      <c r="O56" s="10"/>
      <c r="P56" s="11"/>
      <c r="Q56" s="11"/>
    </row>
    <row r="57" spans="6:17">
      <c r="F57" s="9"/>
      <c r="G57" s="10"/>
      <c r="H57" s="10"/>
      <c r="I57" s="10"/>
      <c r="J57" s="10"/>
      <c r="K57" s="10"/>
      <c r="L57" s="10"/>
      <c r="M57" s="10"/>
      <c r="N57" s="10"/>
      <c r="O57" s="10"/>
      <c r="P57" s="11"/>
      <c r="Q57" s="11"/>
    </row>
    <row r="58" spans="6:17">
      <c r="F58" s="9"/>
      <c r="G58" s="10"/>
      <c r="H58" s="10"/>
      <c r="I58" s="10"/>
      <c r="J58" s="10"/>
      <c r="K58" s="10"/>
      <c r="L58" s="10"/>
      <c r="M58" s="10"/>
      <c r="N58" s="10"/>
      <c r="O58" s="10"/>
      <c r="P58" s="11"/>
      <c r="Q58" s="11"/>
    </row>
    <row r="59" spans="6:17">
      <c r="F59" s="9"/>
      <c r="G59" s="10"/>
      <c r="H59" s="10"/>
      <c r="I59" s="10"/>
      <c r="J59" s="10"/>
      <c r="K59" s="10"/>
      <c r="L59" s="10"/>
      <c r="M59" s="10"/>
      <c r="N59" s="10"/>
      <c r="O59" s="10"/>
      <c r="P59" s="11"/>
      <c r="Q59" s="11"/>
    </row>
    <row r="60" spans="6:17">
      <c r="F60" s="9"/>
      <c r="G60" s="10"/>
      <c r="H60" s="10"/>
      <c r="I60" s="10"/>
      <c r="J60" s="10"/>
      <c r="K60" s="10"/>
      <c r="L60" s="10"/>
      <c r="M60" s="10"/>
      <c r="N60" s="10"/>
      <c r="O60" s="10"/>
      <c r="P60" s="11"/>
      <c r="Q60" s="11"/>
    </row>
    <row r="61" spans="6:17">
      <c r="F61" s="9"/>
      <c r="G61" s="10"/>
      <c r="H61" s="10"/>
      <c r="I61" s="10"/>
      <c r="J61" s="10"/>
      <c r="K61" s="10"/>
      <c r="L61" s="10"/>
      <c r="M61" s="10"/>
      <c r="N61" s="10"/>
      <c r="O61" s="10"/>
      <c r="P61" s="11"/>
      <c r="Q61" s="11"/>
    </row>
    <row r="62" spans="6:17">
      <c r="F62" s="9"/>
      <c r="G62" s="10"/>
      <c r="H62" s="10"/>
      <c r="I62" s="10"/>
      <c r="J62" s="10"/>
      <c r="K62" s="10"/>
      <c r="L62" s="10"/>
      <c r="M62" s="10"/>
      <c r="N62" s="10"/>
      <c r="O62" s="10"/>
      <c r="P62" s="11"/>
      <c r="Q62" s="11"/>
    </row>
    <row r="63" spans="6:17">
      <c r="F63" s="9"/>
      <c r="G63" s="10"/>
      <c r="H63" s="10"/>
      <c r="I63" s="10"/>
      <c r="J63" s="10"/>
      <c r="K63" s="10"/>
      <c r="L63" s="10"/>
      <c r="M63" s="10"/>
      <c r="N63" s="10"/>
      <c r="O63" s="10"/>
      <c r="P63" s="11"/>
      <c r="Q63" s="11"/>
    </row>
    <row r="64" spans="6:17">
      <c r="F64" s="9"/>
      <c r="G64" s="10"/>
      <c r="H64" s="10"/>
      <c r="I64" s="10"/>
      <c r="J64" s="10"/>
      <c r="K64" s="10"/>
      <c r="L64" s="10"/>
      <c r="M64" s="10"/>
      <c r="N64" s="10"/>
      <c r="O64" s="10"/>
      <c r="P64" s="11"/>
      <c r="Q64" s="11"/>
    </row>
    <row r="65" spans="6:17">
      <c r="F65" s="9"/>
      <c r="G65" s="10"/>
      <c r="H65" s="10"/>
      <c r="I65" s="10"/>
      <c r="J65" s="10"/>
      <c r="K65" s="10"/>
      <c r="L65" s="10"/>
      <c r="M65" s="10"/>
      <c r="N65" s="10"/>
      <c r="O65" s="10"/>
      <c r="P65" s="11"/>
      <c r="Q65" s="11"/>
    </row>
    <row r="66" spans="6:17">
      <c r="F66" s="9"/>
      <c r="G66" s="10"/>
      <c r="H66" s="10"/>
      <c r="I66" s="10"/>
      <c r="J66" s="10"/>
      <c r="K66" s="10"/>
      <c r="L66" s="10"/>
      <c r="M66" s="10"/>
      <c r="N66" s="10"/>
      <c r="O66" s="10"/>
      <c r="P66" s="11"/>
      <c r="Q66" s="11"/>
    </row>
    <row r="67" spans="6:17">
      <c r="F67" s="9"/>
      <c r="G67" s="10"/>
      <c r="H67" s="10"/>
      <c r="I67" s="10"/>
      <c r="J67" s="10"/>
      <c r="K67" s="10"/>
      <c r="L67" s="10"/>
      <c r="M67" s="10"/>
      <c r="N67" s="10"/>
      <c r="O67" s="10"/>
      <c r="P67" s="11"/>
      <c r="Q67" s="11"/>
    </row>
    <row r="68" spans="6:17">
      <c r="F68" s="9"/>
      <c r="G68" s="10"/>
      <c r="H68" s="10"/>
      <c r="I68" s="10"/>
      <c r="J68" s="10"/>
      <c r="K68" s="10"/>
      <c r="L68" s="10"/>
      <c r="M68" s="10"/>
      <c r="N68" s="10"/>
      <c r="O68" s="10"/>
      <c r="P68" s="11"/>
      <c r="Q68" s="11"/>
    </row>
    <row r="69" spans="6:17">
      <c r="F69" s="9"/>
      <c r="G69" s="10"/>
      <c r="H69" s="10"/>
      <c r="I69" s="10"/>
      <c r="J69" s="10"/>
      <c r="K69" s="10"/>
      <c r="L69" s="10"/>
      <c r="M69" s="10"/>
      <c r="N69" s="10"/>
      <c r="O69" s="10"/>
      <c r="P69" s="11"/>
      <c r="Q69" s="11"/>
    </row>
    <row r="70" spans="6:17">
      <c r="F70" s="9"/>
      <c r="G70" s="10"/>
      <c r="H70" s="10"/>
      <c r="I70" s="10"/>
      <c r="J70" s="10"/>
      <c r="K70" s="10"/>
      <c r="L70" s="10"/>
      <c r="M70" s="10"/>
      <c r="N70" s="10"/>
      <c r="O70" s="10"/>
      <c r="P70" s="11"/>
      <c r="Q70" s="11"/>
    </row>
    <row r="71" spans="6:17">
      <c r="F71" s="9"/>
      <c r="G71" s="10"/>
      <c r="H71" s="10"/>
      <c r="I71" s="10"/>
      <c r="J71" s="10"/>
      <c r="K71" s="10"/>
      <c r="L71" s="10"/>
      <c r="M71" s="10"/>
      <c r="N71" s="10"/>
      <c r="O71" s="10"/>
      <c r="P71" s="11"/>
      <c r="Q71" s="11"/>
    </row>
    <row r="72" spans="6:17">
      <c r="F72" s="9"/>
      <c r="G72" s="10"/>
      <c r="H72" s="10"/>
      <c r="I72" s="10"/>
      <c r="J72" s="10"/>
      <c r="K72" s="10"/>
      <c r="L72" s="10"/>
      <c r="M72" s="10"/>
      <c r="N72" s="10"/>
      <c r="O72" s="10"/>
      <c r="P72" s="11"/>
      <c r="Q72" s="11"/>
    </row>
    <row r="73" spans="6:17">
      <c r="F73" s="9"/>
      <c r="G73" s="10"/>
      <c r="H73" s="10"/>
      <c r="I73" s="10"/>
      <c r="J73" s="10"/>
      <c r="K73" s="10"/>
      <c r="L73" s="10"/>
      <c r="M73" s="10"/>
      <c r="N73" s="10"/>
      <c r="O73" s="10"/>
      <c r="P73" s="11"/>
      <c r="Q73" s="11"/>
    </row>
    <row r="83" spans="1:17" ht="35.1" customHeight="1">
      <c r="A83" t="s">
        <v>0</v>
      </c>
      <c r="B83" t="s">
        <v>1</v>
      </c>
      <c r="C83" t="s">
        <v>2</v>
      </c>
      <c r="D83" t="s">
        <v>3</v>
      </c>
      <c r="E83" t="s">
        <v>4</v>
      </c>
      <c r="F83" t="s">
        <v>5</v>
      </c>
      <c r="G83" s="8" t="s">
        <v>425</v>
      </c>
      <c r="H83" s="8" t="s">
        <v>426</v>
      </c>
      <c r="I83" s="8" t="s">
        <v>427</v>
      </c>
      <c r="J83" s="8" t="s">
        <v>428</v>
      </c>
      <c r="K83" s="8" t="s">
        <v>429</v>
      </c>
      <c r="L83" s="8" t="s">
        <v>430</v>
      </c>
      <c r="M83" s="8" t="s">
        <v>431</v>
      </c>
      <c r="N83" s="8" t="s">
        <v>432</v>
      </c>
      <c r="O83" s="8" t="s">
        <v>433</v>
      </c>
      <c r="P83" s="8" t="s">
        <v>434</v>
      </c>
      <c r="Q83" s="8" t="s">
        <v>435</v>
      </c>
    </row>
    <row r="84" spans="1:17" hidden="1">
      <c r="A84" t="s">
        <v>17</v>
      </c>
      <c r="B84" t="s">
        <v>18</v>
      </c>
      <c r="C84" t="s">
        <v>19</v>
      </c>
      <c r="D84" t="s">
        <v>20</v>
      </c>
      <c r="E84">
        <v>715</v>
      </c>
      <c r="F84" t="s">
        <v>21</v>
      </c>
      <c r="G84" t="s">
        <v>22</v>
      </c>
      <c r="H84" t="s">
        <v>22</v>
      </c>
      <c r="I84" t="s">
        <v>22</v>
      </c>
      <c r="J84" t="s">
        <v>23</v>
      </c>
      <c r="K84" t="s">
        <v>23</v>
      </c>
      <c r="L84" t="s">
        <v>22</v>
      </c>
      <c r="M84" t="s">
        <v>22</v>
      </c>
      <c r="N84" t="s">
        <v>24</v>
      </c>
      <c r="O84" t="s">
        <v>23</v>
      </c>
      <c r="P84">
        <v>4</v>
      </c>
      <c r="Q84" t="s">
        <v>25</v>
      </c>
    </row>
    <row r="85" spans="1:17" hidden="1">
      <c r="A85" t="s">
        <v>26</v>
      </c>
      <c r="B85" t="s">
        <v>27</v>
      </c>
      <c r="C85" t="s">
        <v>28</v>
      </c>
      <c r="D85" t="s">
        <v>20</v>
      </c>
      <c r="E85">
        <v>220810</v>
      </c>
      <c r="F85" t="s">
        <v>21</v>
      </c>
      <c r="G85" t="s">
        <v>22</v>
      </c>
      <c r="H85" t="s">
        <v>22</v>
      </c>
      <c r="I85" t="s">
        <v>22</v>
      </c>
      <c r="J85" t="s">
        <v>22</v>
      </c>
      <c r="K85" t="s">
        <v>22</v>
      </c>
      <c r="L85" t="s">
        <v>22</v>
      </c>
      <c r="M85" t="s">
        <v>22</v>
      </c>
      <c r="N85" t="s">
        <v>22</v>
      </c>
      <c r="O85" t="s">
        <v>22</v>
      </c>
      <c r="P85">
        <v>4</v>
      </c>
      <c r="Q85" t="s">
        <v>29</v>
      </c>
    </row>
    <row r="86" spans="1:17" hidden="1">
      <c r="A86" t="s">
        <v>95</v>
      </c>
      <c r="B86" t="s">
        <v>96</v>
      </c>
      <c r="C86" t="s">
        <v>97</v>
      </c>
      <c r="D86" t="s">
        <v>20</v>
      </c>
      <c r="E86">
        <v>220747</v>
      </c>
      <c r="F86" t="s">
        <v>21</v>
      </c>
      <c r="G86" t="s">
        <v>22</v>
      </c>
      <c r="H86" t="s">
        <v>22</v>
      </c>
      <c r="I86" t="s">
        <v>22</v>
      </c>
      <c r="J86" t="s">
        <v>22</v>
      </c>
      <c r="K86" t="s">
        <v>22</v>
      </c>
      <c r="L86" t="s">
        <v>22</v>
      </c>
      <c r="M86" t="s">
        <v>22</v>
      </c>
      <c r="N86" t="s">
        <v>22</v>
      </c>
      <c r="O86" t="s">
        <v>47</v>
      </c>
      <c r="P86">
        <v>5</v>
      </c>
      <c r="Q86" t="s">
        <v>78</v>
      </c>
    </row>
    <row r="87" spans="1:17" hidden="1">
      <c r="A87" t="s">
        <v>107</v>
      </c>
      <c r="B87" t="s">
        <v>108</v>
      </c>
      <c r="C87" t="s">
        <v>109</v>
      </c>
      <c r="D87" t="s">
        <v>20</v>
      </c>
      <c r="F87" t="s">
        <v>21</v>
      </c>
      <c r="G87" t="s">
        <v>22</v>
      </c>
      <c r="H87" t="s">
        <v>22</v>
      </c>
      <c r="I87" t="s">
        <v>22</v>
      </c>
      <c r="J87" t="s">
        <v>22</v>
      </c>
      <c r="K87" t="s">
        <v>22</v>
      </c>
      <c r="L87" t="s">
        <v>23</v>
      </c>
      <c r="M87" t="s">
        <v>22</v>
      </c>
      <c r="N87" t="s">
        <v>22</v>
      </c>
      <c r="O87" t="s">
        <v>23</v>
      </c>
      <c r="P87">
        <v>3</v>
      </c>
      <c r="Q87" t="s">
        <v>29</v>
      </c>
    </row>
    <row r="88" spans="1:17" hidden="1">
      <c r="A88" t="s">
        <v>119</v>
      </c>
      <c r="B88" t="s">
        <v>111</v>
      </c>
      <c r="C88" t="s">
        <v>112</v>
      </c>
      <c r="D88" t="s">
        <v>20</v>
      </c>
      <c r="E88">
        <v>220702</v>
      </c>
      <c r="F88" t="s">
        <v>21</v>
      </c>
      <c r="G88" t="s">
        <v>22</v>
      </c>
      <c r="H88" t="s">
        <v>24</v>
      </c>
      <c r="I88" t="s">
        <v>22</v>
      </c>
      <c r="J88" t="s">
        <v>24</v>
      </c>
      <c r="K88" t="s">
        <v>24</v>
      </c>
      <c r="L88" t="s">
        <v>22</v>
      </c>
      <c r="M88" t="s">
        <v>24</v>
      </c>
      <c r="N88" t="s">
        <v>22</v>
      </c>
      <c r="O88" t="s">
        <v>22</v>
      </c>
      <c r="P88">
        <v>4</v>
      </c>
      <c r="Q88" t="s">
        <v>36</v>
      </c>
    </row>
    <row r="89" spans="1:17" hidden="1">
      <c r="A89" t="s">
        <v>176</v>
      </c>
      <c r="B89" t="s">
        <v>177</v>
      </c>
      <c r="C89" t="s">
        <v>178</v>
      </c>
      <c r="D89" t="s">
        <v>20</v>
      </c>
      <c r="E89">
        <v>220791</v>
      </c>
      <c r="F89" t="s">
        <v>21</v>
      </c>
      <c r="G89" t="s">
        <v>22</v>
      </c>
      <c r="H89" t="s">
        <v>24</v>
      </c>
      <c r="I89" t="s">
        <v>22</v>
      </c>
      <c r="J89" t="s">
        <v>24</v>
      </c>
      <c r="K89" t="s">
        <v>24</v>
      </c>
      <c r="L89" t="s">
        <v>22</v>
      </c>
      <c r="M89" t="s">
        <v>22</v>
      </c>
      <c r="N89" t="s">
        <v>24</v>
      </c>
      <c r="O89" t="s">
        <v>22</v>
      </c>
      <c r="P89">
        <v>5</v>
      </c>
      <c r="Q89" t="s">
        <v>29</v>
      </c>
    </row>
    <row r="90" spans="1:17" hidden="1">
      <c r="A90" t="s">
        <v>187</v>
      </c>
      <c r="B90" t="s">
        <v>188</v>
      </c>
      <c r="C90" t="s">
        <v>189</v>
      </c>
      <c r="D90" t="s">
        <v>20</v>
      </c>
      <c r="E90">
        <v>2207315</v>
      </c>
      <c r="F90" t="s">
        <v>21</v>
      </c>
      <c r="G90" t="s">
        <v>22</v>
      </c>
      <c r="H90" t="s">
        <v>22</v>
      </c>
      <c r="I90" t="s">
        <v>22</v>
      </c>
      <c r="J90" t="s">
        <v>22</v>
      </c>
      <c r="K90" t="s">
        <v>22</v>
      </c>
      <c r="L90" t="s">
        <v>22</v>
      </c>
      <c r="M90" t="s">
        <v>22</v>
      </c>
      <c r="N90" t="s">
        <v>22</v>
      </c>
      <c r="O90" t="s">
        <v>22</v>
      </c>
      <c r="P90">
        <v>4</v>
      </c>
      <c r="Q90" t="s">
        <v>78</v>
      </c>
    </row>
    <row r="91" spans="1:17" hidden="1">
      <c r="A91" t="s">
        <v>219</v>
      </c>
      <c r="B91" t="s">
        <v>220</v>
      </c>
      <c r="C91" t="s">
        <v>221</v>
      </c>
      <c r="D91" t="s">
        <v>20</v>
      </c>
      <c r="F91" t="s">
        <v>21</v>
      </c>
      <c r="G91" t="s">
        <v>22</v>
      </c>
      <c r="H91" t="s">
        <v>24</v>
      </c>
      <c r="I91" t="s">
        <v>24</v>
      </c>
      <c r="J91" t="s">
        <v>22</v>
      </c>
      <c r="K91" t="s">
        <v>24</v>
      </c>
      <c r="L91" t="s">
        <v>22</v>
      </c>
      <c r="M91" t="s">
        <v>22</v>
      </c>
      <c r="N91" t="s">
        <v>24</v>
      </c>
      <c r="O91" t="s">
        <v>22</v>
      </c>
      <c r="P91">
        <v>5</v>
      </c>
      <c r="Q91" t="s">
        <v>36</v>
      </c>
    </row>
    <row r="92" spans="1:17" hidden="1">
      <c r="A92" t="s">
        <v>245</v>
      </c>
      <c r="B92" t="s">
        <v>246</v>
      </c>
      <c r="C92" t="s">
        <v>247</v>
      </c>
      <c r="D92" t="s">
        <v>20</v>
      </c>
      <c r="E92">
        <v>220786</v>
      </c>
      <c r="F92" t="s">
        <v>21</v>
      </c>
      <c r="G92" t="s">
        <v>22</v>
      </c>
      <c r="H92" t="s">
        <v>22</v>
      </c>
      <c r="I92" t="s">
        <v>22</v>
      </c>
      <c r="J92" t="s">
        <v>22</v>
      </c>
      <c r="K92" t="s">
        <v>22</v>
      </c>
      <c r="L92" t="s">
        <v>22</v>
      </c>
      <c r="M92" t="s">
        <v>22</v>
      </c>
      <c r="N92" t="s">
        <v>22</v>
      </c>
      <c r="O92" t="s">
        <v>22</v>
      </c>
      <c r="P92">
        <v>1</v>
      </c>
      <c r="Q92" t="s">
        <v>29</v>
      </c>
    </row>
    <row r="93" spans="1:17" hidden="1">
      <c r="A93" t="s">
        <v>258</v>
      </c>
      <c r="B93" t="s">
        <v>259</v>
      </c>
      <c r="C93" t="s">
        <v>260</v>
      </c>
      <c r="D93" t="s">
        <v>20</v>
      </c>
      <c r="F93" t="s">
        <v>21</v>
      </c>
      <c r="G93" t="s">
        <v>22</v>
      </c>
      <c r="H93" t="s">
        <v>22</v>
      </c>
      <c r="I93" t="s">
        <v>22</v>
      </c>
      <c r="J93" t="s">
        <v>22</v>
      </c>
      <c r="K93" t="s">
        <v>22</v>
      </c>
      <c r="L93" t="s">
        <v>22</v>
      </c>
      <c r="M93" t="s">
        <v>22</v>
      </c>
      <c r="N93" t="s">
        <v>22</v>
      </c>
      <c r="O93" t="s">
        <v>22</v>
      </c>
      <c r="P93">
        <v>3</v>
      </c>
      <c r="Q93" t="s">
        <v>78</v>
      </c>
    </row>
    <row r="94" spans="1:17" hidden="1">
      <c r="A94" t="s">
        <v>307</v>
      </c>
      <c r="B94" t="s">
        <v>18</v>
      </c>
      <c r="C94" t="s">
        <v>19</v>
      </c>
      <c r="D94" t="s">
        <v>20</v>
      </c>
      <c r="E94">
        <v>220715</v>
      </c>
      <c r="F94" t="s">
        <v>21</v>
      </c>
      <c r="G94" t="s">
        <v>22</v>
      </c>
      <c r="H94" t="s">
        <v>22</v>
      </c>
      <c r="I94" t="s">
        <v>22</v>
      </c>
      <c r="J94" t="s">
        <v>24</v>
      </c>
      <c r="K94" t="s">
        <v>22</v>
      </c>
      <c r="L94" t="s">
        <v>23</v>
      </c>
      <c r="M94" t="s">
        <v>23</v>
      </c>
      <c r="N94" t="s">
        <v>22</v>
      </c>
      <c r="O94" t="s">
        <v>22</v>
      </c>
      <c r="P94">
        <v>4</v>
      </c>
      <c r="Q94" t="s">
        <v>29</v>
      </c>
    </row>
    <row r="95" spans="1:17" hidden="1">
      <c r="A95" t="s">
        <v>308</v>
      </c>
      <c r="B95" t="s">
        <v>309</v>
      </c>
      <c r="C95" t="s">
        <v>310</v>
      </c>
      <c r="D95" t="s">
        <v>20</v>
      </c>
      <c r="E95">
        <v>220718</v>
      </c>
      <c r="F95" t="s">
        <v>21</v>
      </c>
      <c r="G95" t="s">
        <v>22</v>
      </c>
      <c r="H95" t="s">
        <v>22</v>
      </c>
      <c r="I95" t="s">
        <v>22</v>
      </c>
      <c r="J95" t="s">
        <v>22</v>
      </c>
      <c r="K95" t="s">
        <v>22</v>
      </c>
      <c r="L95" t="s">
        <v>23</v>
      </c>
      <c r="M95" t="s">
        <v>22</v>
      </c>
      <c r="N95" t="s">
        <v>22</v>
      </c>
      <c r="O95" t="s">
        <v>22</v>
      </c>
      <c r="P95">
        <v>4</v>
      </c>
      <c r="Q95" t="s">
        <v>78</v>
      </c>
    </row>
    <row r="96" spans="1:17" hidden="1">
      <c r="A96" t="s">
        <v>342</v>
      </c>
      <c r="B96" t="s">
        <v>340</v>
      </c>
      <c r="C96" t="s">
        <v>341</v>
      </c>
      <c r="D96" t="s">
        <v>20</v>
      </c>
      <c r="E96">
        <v>220809</v>
      </c>
      <c r="F96" t="s">
        <v>21</v>
      </c>
      <c r="G96" t="s">
        <v>23</v>
      </c>
      <c r="H96" t="s">
        <v>56</v>
      </c>
      <c r="I96" t="s">
        <v>23</v>
      </c>
      <c r="J96" t="s">
        <v>23</v>
      </c>
      <c r="K96" t="s">
        <v>22</v>
      </c>
      <c r="L96" t="s">
        <v>23</v>
      </c>
      <c r="M96" t="s">
        <v>23</v>
      </c>
      <c r="N96" t="s">
        <v>22</v>
      </c>
      <c r="O96" t="s">
        <v>23</v>
      </c>
      <c r="P96">
        <v>2</v>
      </c>
      <c r="Q96" t="s">
        <v>78</v>
      </c>
    </row>
    <row r="97" spans="1:17" hidden="1">
      <c r="A97" t="s">
        <v>354</v>
      </c>
      <c r="B97" t="s">
        <v>355</v>
      </c>
      <c r="C97" t="s">
        <v>356</v>
      </c>
      <c r="D97" t="s">
        <v>20</v>
      </c>
      <c r="E97">
        <v>220778</v>
      </c>
      <c r="F97" t="s">
        <v>21</v>
      </c>
      <c r="G97" t="s">
        <v>22</v>
      </c>
      <c r="H97" t="s">
        <v>22</v>
      </c>
      <c r="I97" t="s">
        <v>22</v>
      </c>
      <c r="J97" t="s">
        <v>22</v>
      </c>
      <c r="K97" t="s">
        <v>22</v>
      </c>
      <c r="L97" t="s">
        <v>22</v>
      </c>
      <c r="M97" t="s">
        <v>22</v>
      </c>
      <c r="N97" t="s">
        <v>22</v>
      </c>
      <c r="O97" t="s">
        <v>22</v>
      </c>
      <c r="P97">
        <v>4</v>
      </c>
      <c r="Q97" t="s">
        <v>29</v>
      </c>
    </row>
    <row r="98" spans="1:17" hidden="1">
      <c r="A98" t="s">
        <v>365</v>
      </c>
      <c r="B98" t="s">
        <v>355</v>
      </c>
      <c r="C98" t="s">
        <v>358</v>
      </c>
      <c r="D98" t="s">
        <v>20</v>
      </c>
      <c r="E98">
        <v>220778</v>
      </c>
      <c r="F98" t="s">
        <v>21</v>
      </c>
      <c r="G98" t="s">
        <v>22</v>
      </c>
      <c r="H98" t="s">
        <v>22</v>
      </c>
      <c r="I98" t="s">
        <v>22</v>
      </c>
      <c r="J98" t="s">
        <v>22</v>
      </c>
      <c r="K98" t="s">
        <v>22</v>
      </c>
      <c r="L98" t="s">
        <v>22</v>
      </c>
      <c r="M98" t="s">
        <v>22</v>
      </c>
      <c r="N98" t="s">
        <v>22</v>
      </c>
      <c r="O98" t="s">
        <v>22</v>
      </c>
      <c r="P98">
        <v>4</v>
      </c>
      <c r="Q98" t="s">
        <v>29</v>
      </c>
    </row>
    <row r="99" spans="1:17" hidden="1">
      <c r="A99" t="s">
        <v>372</v>
      </c>
      <c r="B99" t="s">
        <v>373</v>
      </c>
      <c r="C99" t="s">
        <v>374</v>
      </c>
      <c r="D99" t="s">
        <v>20</v>
      </c>
      <c r="E99">
        <v>220700</v>
      </c>
      <c r="F99" t="s">
        <v>21</v>
      </c>
      <c r="G99" t="s">
        <v>22</v>
      </c>
      <c r="H99" t="s">
        <v>22</v>
      </c>
      <c r="I99" t="s">
        <v>22</v>
      </c>
      <c r="J99" t="s">
        <v>22</v>
      </c>
      <c r="K99" t="s">
        <v>22</v>
      </c>
      <c r="L99" t="s">
        <v>22</v>
      </c>
      <c r="M99" t="s">
        <v>22</v>
      </c>
      <c r="N99" t="s">
        <v>22</v>
      </c>
      <c r="O99" t="s">
        <v>24</v>
      </c>
      <c r="P99">
        <v>5</v>
      </c>
      <c r="Q99" t="s">
        <v>78</v>
      </c>
    </row>
    <row r="100" spans="1:17" hidden="1">
      <c r="A100" t="s">
        <v>380</v>
      </c>
      <c r="B100" t="s">
        <v>381</v>
      </c>
      <c r="C100" t="s">
        <v>382</v>
      </c>
      <c r="D100" t="s">
        <v>20</v>
      </c>
      <c r="E100">
        <v>220801</v>
      </c>
      <c r="F100" t="s">
        <v>21</v>
      </c>
      <c r="G100" t="s">
        <v>24</v>
      </c>
      <c r="H100" t="s">
        <v>22</v>
      </c>
      <c r="I100" t="s">
        <v>22</v>
      </c>
      <c r="J100" t="s">
        <v>22</v>
      </c>
      <c r="K100" t="s">
        <v>22</v>
      </c>
      <c r="L100" t="s">
        <v>22</v>
      </c>
      <c r="M100" t="s">
        <v>22</v>
      </c>
      <c r="N100" t="s">
        <v>22</v>
      </c>
      <c r="O100" t="s">
        <v>22</v>
      </c>
      <c r="P100">
        <v>4</v>
      </c>
      <c r="Q100" t="s">
        <v>25</v>
      </c>
    </row>
    <row r="101" spans="1:17" hidden="1">
      <c r="A101" t="s">
        <v>394</v>
      </c>
      <c r="B101" t="s">
        <v>395</v>
      </c>
      <c r="C101" t="s">
        <v>396</v>
      </c>
      <c r="D101" t="s">
        <v>20</v>
      </c>
      <c r="E101">
        <v>220706</v>
      </c>
      <c r="F101" t="s">
        <v>21</v>
      </c>
      <c r="G101" t="s">
        <v>22</v>
      </c>
      <c r="H101" t="s">
        <v>24</v>
      </c>
      <c r="I101" t="s">
        <v>24</v>
      </c>
      <c r="J101" t="s">
        <v>24</v>
      </c>
      <c r="K101" t="s">
        <v>22</v>
      </c>
      <c r="L101" t="s">
        <v>24</v>
      </c>
      <c r="M101" t="s">
        <v>24</v>
      </c>
      <c r="N101" t="s">
        <v>22</v>
      </c>
      <c r="O101" t="s">
        <v>24</v>
      </c>
      <c r="P101">
        <v>4</v>
      </c>
      <c r="Q101" t="s">
        <v>36</v>
      </c>
    </row>
    <row r="102" spans="1:17">
      <c r="F102" s="4" t="s">
        <v>24</v>
      </c>
      <c r="G102" s="5">
        <f>COUNTIF(G84:G101,"Strongly Agree")</f>
        <v>1</v>
      </c>
      <c r="H102" s="5">
        <f t="shared" ref="H102:O102" si="10">COUNTIF(H84:H101,"Strongly Agree")</f>
        <v>4</v>
      </c>
      <c r="I102" s="5">
        <f t="shared" si="10"/>
        <v>2</v>
      </c>
      <c r="J102" s="5">
        <f t="shared" si="10"/>
        <v>4</v>
      </c>
      <c r="K102" s="5">
        <f t="shared" si="10"/>
        <v>3</v>
      </c>
      <c r="L102" s="5">
        <f t="shared" si="10"/>
        <v>1</v>
      </c>
      <c r="M102" s="5">
        <f t="shared" si="10"/>
        <v>2</v>
      </c>
      <c r="N102" s="5">
        <f t="shared" si="10"/>
        <v>3</v>
      </c>
      <c r="O102" s="5">
        <f t="shared" si="10"/>
        <v>2</v>
      </c>
      <c r="P102" s="6">
        <f>COUNTIF(P84:P101,"5")</f>
        <v>4</v>
      </c>
      <c r="Q102" s="6">
        <f>COUNTIF(Q84:Q101,"Highly Satisfied")</f>
        <v>3</v>
      </c>
    </row>
    <row r="103" spans="1:17">
      <c r="F103" s="4" t="s">
        <v>22</v>
      </c>
      <c r="G103" s="5">
        <f>COUNTIF(G84:G101,"Agree")</f>
        <v>16</v>
      </c>
      <c r="H103" s="5">
        <f t="shared" ref="H103:O103" si="11">COUNTIF(H84:H101,"Agree")</f>
        <v>13</v>
      </c>
      <c r="I103" s="5">
        <f t="shared" si="11"/>
        <v>15</v>
      </c>
      <c r="J103" s="5">
        <f t="shared" si="11"/>
        <v>12</v>
      </c>
      <c r="K103" s="5">
        <f t="shared" si="11"/>
        <v>14</v>
      </c>
      <c r="L103" s="5">
        <f t="shared" si="11"/>
        <v>13</v>
      </c>
      <c r="M103" s="5">
        <f t="shared" si="11"/>
        <v>14</v>
      </c>
      <c r="N103" s="5">
        <f t="shared" si="11"/>
        <v>15</v>
      </c>
      <c r="O103" s="5">
        <f t="shared" si="11"/>
        <v>12</v>
      </c>
      <c r="P103" s="6">
        <f>COUNTIF(P84:P101,"4")</f>
        <v>10</v>
      </c>
      <c r="Q103" s="6">
        <f>COUNTIF(Q84:Q101,"Satisfied")</f>
        <v>7</v>
      </c>
    </row>
    <row r="104" spans="1:17">
      <c r="F104" s="4" t="s">
        <v>23</v>
      </c>
      <c r="G104" s="5">
        <f>COUNTIF(G84:G101,"Not Agree &amp; Not Disagree")</f>
        <v>1</v>
      </c>
      <c r="H104" s="5">
        <f t="shared" ref="H104:O104" si="12">COUNTIF(H84:H101,"Not Agree &amp; Not Disagree")</f>
        <v>0</v>
      </c>
      <c r="I104" s="5">
        <f t="shared" si="12"/>
        <v>1</v>
      </c>
      <c r="J104" s="5">
        <f t="shared" si="12"/>
        <v>2</v>
      </c>
      <c r="K104" s="5">
        <f t="shared" si="12"/>
        <v>1</v>
      </c>
      <c r="L104" s="5">
        <f t="shared" si="12"/>
        <v>4</v>
      </c>
      <c r="M104" s="5">
        <f t="shared" si="12"/>
        <v>2</v>
      </c>
      <c r="N104" s="5">
        <f t="shared" si="12"/>
        <v>0</v>
      </c>
      <c r="O104" s="5">
        <f t="shared" si="12"/>
        <v>3</v>
      </c>
      <c r="P104" s="6">
        <f>COUNTIF(P84:P101,3)</f>
        <v>2</v>
      </c>
      <c r="Q104" s="6">
        <f>COUNTIF(Q84:Q101,"Avarage")</f>
        <v>6</v>
      </c>
    </row>
    <row r="105" spans="1:17">
      <c r="F105" s="4" t="s">
        <v>47</v>
      </c>
      <c r="G105" s="5">
        <f>COUNTIF(G84:G101,"Disagree")</f>
        <v>0</v>
      </c>
      <c r="H105" s="5">
        <f t="shared" ref="H105:O105" si="13">COUNTIF(H84:H101,"Disagree")</f>
        <v>0</v>
      </c>
      <c r="I105" s="5">
        <f t="shared" si="13"/>
        <v>0</v>
      </c>
      <c r="J105" s="5">
        <f t="shared" si="13"/>
        <v>0</v>
      </c>
      <c r="K105" s="5">
        <f t="shared" si="13"/>
        <v>0</v>
      </c>
      <c r="L105" s="5">
        <f t="shared" si="13"/>
        <v>0</v>
      </c>
      <c r="M105" s="5">
        <f t="shared" si="13"/>
        <v>0</v>
      </c>
      <c r="N105" s="5">
        <f t="shared" si="13"/>
        <v>0</v>
      </c>
      <c r="O105" s="5">
        <f t="shared" si="13"/>
        <v>1</v>
      </c>
      <c r="P105" s="6">
        <f>COUNTIF(P84:P101,2)</f>
        <v>1</v>
      </c>
      <c r="Q105" s="6">
        <f>COUNTIF(Q84:Q101,"Dissatisfied")</f>
        <v>0</v>
      </c>
    </row>
    <row r="106" spans="1:17">
      <c r="F106" s="4" t="s">
        <v>93</v>
      </c>
      <c r="G106" s="5">
        <f>COUNTIF(G84:G101,"Strongly Disagree")</f>
        <v>0</v>
      </c>
      <c r="H106" s="5">
        <f t="shared" ref="H106:O106" si="14">COUNTIF(H84:H101,"Strongly Disagree")</f>
        <v>0</v>
      </c>
      <c r="I106" s="5">
        <f t="shared" si="14"/>
        <v>0</v>
      </c>
      <c r="J106" s="5">
        <f t="shared" si="14"/>
        <v>0</v>
      </c>
      <c r="K106" s="5">
        <f t="shared" si="14"/>
        <v>0</v>
      </c>
      <c r="L106" s="5">
        <f t="shared" si="14"/>
        <v>0</v>
      </c>
      <c r="M106" s="5">
        <f t="shared" si="14"/>
        <v>0</v>
      </c>
      <c r="N106" s="5">
        <f t="shared" si="14"/>
        <v>0</v>
      </c>
      <c r="O106" s="5">
        <f t="shared" si="14"/>
        <v>0</v>
      </c>
      <c r="P106" s="6">
        <f>COUNTIF(P84:P101,1)</f>
        <v>1</v>
      </c>
      <c r="Q106" s="6">
        <f>COUNTIF(Q84:Q101,"Highly Dissatisfied")</f>
        <v>0</v>
      </c>
    </row>
    <row r="107" spans="1:17" ht="6.75" customHeight="1"/>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Q108"/>
  <sheetViews>
    <sheetView topLeftCell="A93" zoomScale="50" zoomScaleNormal="50" workbookViewId="0">
      <selection activeCell="K94" sqref="K94"/>
    </sheetView>
  </sheetViews>
  <sheetFormatPr defaultRowHeight="15"/>
  <sheetData>
    <row r="1" spans="1:17" ht="35.1" customHeight="1">
      <c r="A1" t="s">
        <v>0</v>
      </c>
      <c r="B1" t="s">
        <v>1</v>
      </c>
      <c r="C1" t="s">
        <v>2</v>
      </c>
      <c r="D1" t="s">
        <v>3</v>
      </c>
      <c r="E1" t="s">
        <v>4</v>
      </c>
      <c r="F1" t="s">
        <v>5</v>
      </c>
      <c r="G1" s="8" t="s">
        <v>425</v>
      </c>
      <c r="H1" s="8" t="s">
        <v>426</v>
      </c>
      <c r="I1" s="8" t="s">
        <v>427</v>
      </c>
      <c r="J1" s="8" t="s">
        <v>428</v>
      </c>
      <c r="K1" s="8" t="s">
        <v>429</v>
      </c>
      <c r="L1" s="8" t="s">
        <v>430</v>
      </c>
      <c r="M1" s="8" t="s">
        <v>431</v>
      </c>
      <c r="N1" s="8" t="s">
        <v>432</v>
      </c>
      <c r="O1" s="8" t="s">
        <v>433</v>
      </c>
      <c r="P1" s="8" t="s">
        <v>434</v>
      </c>
      <c r="Q1" s="8" t="s">
        <v>435</v>
      </c>
    </row>
    <row r="2" spans="1:17">
      <c r="A2" t="s">
        <v>88</v>
      </c>
      <c r="B2" t="s">
        <v>43</v>
      </c>
      <c r="C2" t="s">
        <v>44</v>
      </c>
      <c r="D2" t="s">
        <v>45</v>
      </c>
      <c r="E2">
        <v>449</v>
      </c>
      <c r="F2" t="s">
        <v>66</v>
      </c>
      <c r="G2" t="s">
        <v>22</v>
      </c>
      <c r="H2" t="s">
        <v>22</v>
      </c>
      <c r="I2" t="s">
        <v>22</v>
      </c>
      <c r="J2" t="s">
        <v>22</v>
      </c>
      <c r="K2" t="s">
        <v>22</v>
      </c>
      <c r="L2" t="s">
        <v>22</v>
      </c>
      <c r="M2" t="s">
        <v>22</v>
      </c>
      <c r="N2" t="s">
        <v>22</v>
      </c>
      <c r="O2" t="s">
        <v>22</v>
      </c>
      <c r="P2">
        <v>5</v>
      </c>
      <c r="Q2" t="s">
        <v>29</v>
      </c>
    </row>
    <row r="3" spans="1:17">
      <c r="A3" t="s">
        <v>204</v>
      </c>
      <c r="B3" t="s">
        <v>205</v>
      </c>
      <c r="C3" t="s">
        <v>203</v>
      </c>
      <c r="D3" t="s">
        <v>45</v>
      </c>
      <c r="E3">
        <v>220409</v>
      </c>
      <c r="F3" t="s">
        <v>66</v>
      </c>
      <c r="G3" t="s">
        <v>22</v>
      </c>
      <c r="H3" t="s">
        <v>22</v>
      </c>
      <c r="I3" t="s">
        <v>22</v>
      </c>
      <c r="J3" t="s">
        <v>22</v>
      </c>
      <c r="K3" t="s">
        <v>22</v>
      </c>
      <c r="L3" t="s">
        <v>47</v>
      </c>
      <c r="M3" t="s">
        <v>22</v>
      </c>
      <c r="N3" t="s">
        <v>22</v>
      </c>
      <c r="O3" t="s">
        <v>47</v>
      </c>
      <c r="P3">
        <v>2</v>
      </c>
      <c r="Q3" t="s">
        <v>29</v>
      </c>
    </row>
    <row r="4" spans="1:17">
      <c r="A4" t="s">
        <v>238</v>
      </c>
      <c r="B4" t="s">
        <v>83</v>
      </c>
      <c r="C4" t="s">
        <v>84</v>
      </c>
      <c r="D4" t="s">
        <v>45</v>
      </c>
      <c r="E4">
        <v>220455</v>
      </c>
      <c r="F4" t="s">
        <v>66</v>
      </c>
      <c r="G4" t="s">
        <v>22</v>
      </c>
      <c r="H4" t="s">
        <v>22</v>
      </c>
      <c r="I4" t="s">
        <v>22</v>
      </c>
      <c r="J4" t="s">
        <v>22</v>
      </c>
      <c r="K4" t="s">
        <v>22</v>
      </c>
      <c r="L4" t="s">
        <v>22</v>
      </c>
      <c r="M4" t="s">
        <v>22</v>
      </c>
      <c r="N4" t="s">
        <v>22</v>
      </c>
      <c r="O4" t="s">
        <v>22</v>
      </c>
      <c r="P4">
        <v>5</v>
      </c>
      <c r="Q4" t="s">
        <v>29</v>
      </c>
    </row>
    <row r="5" spans="1:17">
      <c r="A5" t="s">
        <v>352</v>
      </c>
      <c r="B5" t="s">
        <v>347</v>
      </c>
      <c r="C5" t="s">
        <v>350</v>
      </c>
      <c r="D5" t="s">
        <v>45</v>
      </c>
      <c r="E5">
        <v>220401</v>
      </c>
      <c r="F5" t="s">
        <v>66</v>
      </c>
      <c r="G5" t="s">
        <v>24</v>
      </c>
      <c r="H5" t="s">
        <v>24</v>
      </c>
      <c r="I5" t="s">
        <v>24</v>
      </c>
      <c r="J5" t="s">
        <v>24</v>
      </c>
      <c r="K5" t="s">
        <v>24</v>
      </c>
      <c r="L5" t="s">
        <v>24</v>
      </c>
      <c r="M5" t="s">
        <v>24</v>
      </c>
      <c r="N5" t="s">
        <v>24</v>
      </c>
      <c r="O5" t="s">
        <v>24</v>
      </c>
      <c r="P5">
        <v>5</v>
      </c>
      <c r="Q5" t="s">
        <v>36</v>
      </c>
    </row>
    <row r="6" spans="1:17">
      <c r="A6" t="s">
        <v>413</v>
      </c>
      <c r="B6" t="s">
        <v>43</v>
      </c>
      <c r="C6" t="s">
        <v>44</v>
      </c>
      <c r="D6" t="s">
        <v>45</v>
      </c>
      <c r="E6">
        <v>449</v>
      </c>
      <c r="F6" t="s">
        <v>66</v>
      </c>
      <c r="G6" t="s">
        <v>22</v>
      </c>
      <c r="H6" t="s">
        <v>22</v>
      </c>
      <c r="I6" t="s">
        <v>22</v>
      </c>
      <c r="J6" t="s">
        <v>22</v>
      </c>
      <c r="K6" t="s">
        <v>22</v>
      </c>
      <c r="L6" t="s">
        <v>22</v>
      </c>
      <c r="M6" t="s">
        <v>22</v>
      </c>
      <c r="N6" t="s">
        <v>22</v>
      </c>
      <c r="O6" t="s">
        <v>22</v>
      </c>
      <c r="P6">
        <v>4</v>
      </c>
      <c r="Q6" t="s">
        <v>138</v>
      </c>
    </row>
    <row r="7" spans="1:17">
      <c r="A7" t="s">
        <v>414</v>
      </c>
      <c r="B7" t="s">
        <v>415</v>
      </c>
      <c r="C7" t="s">
        <v>416</v>
      </c>
      <c r="D7" t="s">
        <v>45</v>
      </c>
      <c r="F7" t="s">
        <v>66</v>
      </c>
      <c r="G7" t="s">
        <v>22</v>
      </c>
      <c r="H7" t="s">
        <v>22</v>
      </c>
      <c r="I7" t="s">
        <v>22</v>
      </c>
      <c r="J7" t="s">
        <v>22</v>
      </c>
      <c r="K7" t="s">
        <v>22</v>
      </c>
      <c r="L7" t="s">
        <v>22</v>
      </c>
      <c r="M7" t="s">
        <v>22</v>
      </c>
      <c r="N7" t="s">
        <v>22</v>
      </c>
      <c r="O7" t="s">
        <v>22</v>
      </c>
      <c r="P7">
        <v>5</v>
      </c>
      <c r="Q7" t="s">
        <v>29</v>
      </c>
    </row>
    <row r="8" spans="1:17">
      <c r="A8" t="s">
        <v>417</v>
      </c>
      <c r="B8" t="s">
        <v>415</v>
      </c>
      <c r="C8" t="s">
        <v>416</v>
      </c>
      <c r="D8" t="s">
        <v>45</v>
      </c>
      <c r="F8" t="s">
        <v>66</v>
      </c>
      <c r="G8" t="s">
        <v>22</v>
      </c>
      <c r="H8" t="s">
        <v>22</v>
      </c>
      <c r="I8" t="s">
        <v>22</v>
      </c>
      <c r="J8" t="s">
        <v>22</v>
      </c>
      <c r="K8" t="s">
        <v>22</v>
      </c>
      <c r="L8" t="s">
        <v>22</v>
      </c>
      <c r="M8" t="s">
        <v>22</v>
      </c>
      <c r="N8" t="s">
        <v>22</v>
      </c>
      <c r="O8" t="s">
        <v>22</v>
      </c>
      <c r="P8">
        <v>5</v>
      </c>
      <c r="Q8" t="s">
        <v>29</v>
      </c>
    </row>
    <row r="9" spans="1:17">
      <c r="F9" s="4" t="s">
        <v>24</v>
      </c>
      <c r="G9" s="5">
        <f>COUNTIF(G2:G8,"Strongly Agree")</f>
        <v>1</v>
      </c>
      <c r="H9" s="5">
        <f t="shared" ref="H9:O9" si="0">COUNTIF(H2:H8,"Strongly Agree")</f>
        <v>1</v>
      </c>
      <c r="I9" s="5">
        <f t="shared" si="0"/>
        <v>1</v>
      </c>
      <c r="J9" s="5">
        <f t="shared" si="0"/>
        <v>1</v>
      </c>
      <c r="K9" s="5">
        <f t="shared" si="0"/>
        <v>1</v>
      </c>
      <c r="L9" s="5">
        <f t="shared" si="0"/>
        <v>1</v>
      </c>
      <c r="M9" s="5">
        <f t="shared" si="0"/>
        <v>1</v>
      </c>
      <c r="N9" s="5">
        <f t="shared" si="0"/>
        <v>1</v>
      </c>
      <c r="O9" s="5">
        <f t="shared" si="0"/>
        <v>1</v>
      </c>
      <c r="P9" s="6">
        <f>COUNTIF(P2:P8,"5")</f>
        <v>5</v>
      </c>
      <c r="Q9" s="6">
        <f>COUNTIF(Q2:Q8,"Highly Satisfied")</f>
        <v>1</v>
      </c>
    </row>
    <row r="10" spans="1:17">
      <c r="F10" s="4" t="s">
        <v>22</v>
      </c>
      <c r="G10" s="5">
        <f>COUNTIF(G2:G8,"Agree")</f>
        <v>6</v>
      </c>
      <c r="H10" s="5">
        <f t="shared" ref="H10:O10" si="1">COUNTIF(H2:H8,"Agree")</f>
        <v>6</v>
      </c>
      <c r="I10" s="5">
        <f t="shared" si="1"/>
        <v>6</v>
      </c>
      <c r="J10" s="5">
        <f t="shared" si="1"/>
        <v>6</v>
      </c>
      <c r="K10" s="5">
        <f t="shared" si="1"/>
        <v>6</v>
      </c>
      <c r="L10" s="5">
        <f t="shared" si="1"/>
        <v>5</v>
      </c>
      <c r="M10" s="5">
        <f t="shared" si="1"/>
        <v>6</v>
      </c>
      <c r="N10" s="5">
        <f t="shared" si="1"/>
        <v>6</v>
      </c>
      <c r="O10" s="5">
        <f t="shared" si="1"/>
        <v>5</v>
      </c>
      <c r="P10" s="6">
        <f>COUNTIF(P2:P8,"4")</f>
        <v>1</v>
      </c>
      <c r="Q10" s="6">
        <f>COUNTIF(Q2:Q8,"Satisfied")</f>
        <v>5</v>
      </c>
    </row>
    <row r="11" spans="1:17">
      <c r="F11" s="4" t="s">
        <v>23</v>
      </c>
      <c r="G11" s="5">
        <f>COUNTIF(G2:G8,"Not Agree &amp; Not Disagree")</f>
        <v>0</v>
      </c>
      <c r="H11" s="5">
        <f t="shared" ref="H11:O11" si="2">COUNTIF(H2:H8,"Not Agree &amp; Not Disagree")</f>
        <v>0</v>
      </c>
      <c r="I11" s="5">
        <f t="shared" si="2"/>
        <v>0</v>
      </c>
      <c r="J11" s="5">
        <f t="shared" si="2"/>
        <v>0</v>
      </c>
      <c r="K11" s="5">
        <f t="shared" si="2"/>
        <v>0</v>
      </c>
      <c r="L11" s="5">
        <f t="shared" si="2"/>
        <v>0</v>
      </c>
      <c r="M11" s="5">
        <f t="shared" si="2"/>
        <v>0</v>
      </c>
      <c r="N11" s="5">
        <f t="shared" si="2"/>
        <v>0</v>
      </c>
      <c r="O11" s="5">
        <f t="shared" si="2"/>
        <v>0</v>
      </c>
      <c r="P11" s="6">
        <f>COUNTIF(P2:P8,3)</f>
        <v>0</v>
      </c>
      <c r="Q11" s="6">
        <f>COUNTIF(Q2:Q8,"Avarage")</f>
        <v>0</v>
      </c>
    </row>
    <row r="12" spans="1:17">
      <c r="F12" s="4" t="s">
        <v>47</v>
      </c>
      <c r="G12" s="5">
        <f>COUNTIF(G2:G8,"Disagree")</f>
        <v>0</v>
      </c>
      <c r="H12" s="5">
        <f t="shared" ref="H12:O12" si="3">COUNTIF(H2:H8,"Disagree")</f>
        <v>0</v>
      </c>
      <c r="I12" s="5">
        <f t="shared" si="3"/>
        <v>0</v>
      </c>
      <c r="J12" s="5">
        <f t="shared" si="3"/>
        <v>0</v>
      </c>
      <c r="K12" s="5">
        <f t="shared" si="3"/>
        <v>0</v>
      </c>
      <c r="L12" s="5">
        <f t="shared" si="3"/>
        <v>1</v>
      </c>
      <c r="M12" s="5">
        <f t="shared" si="3"/>
        <v>0</v>
      </c>
      <c r="N12" s="5">
        <f t="shared" si="3"/>
        <v>0</v>
      </c>
      <c r="O12" s="5">
        <f t="shared" si="3"/>
        <v>1</v>
      </c>
      <c r="P12" s="6">
        <f>COUNTIF(P2:P8,2)</f>
        <v>1</v>
      </c>
      <c r="Q12" s="6">
        <f>COUNTIF(Q2:Q8,"Dissatisfied")</f>
        <v>1</v>
      </c>
    </row>
    <row r="13" spans="1:17">
      <c r="F13" s="4" t="s">
        <v>93</v>
      </c>
      <c r="G13" s="5">
        <f>COUNTIF(G2:G8,"Strongly Disagree")</f>
        <v>0</v>
      </c>
      <c r="H13" s="5">
        <f t="shared" ref="H13:O13" si="4">COUNTIF(H2:H8,"Strongly Disagree")</f>
        <v>0</v>
      </c>
      <c r="I13" s="5">
        <f t="shared" si="4"/>
        <v>0</v>
      </c>
      <c r="J13" s="5">
        <f t="shared" si="4"/>
        <v>0</v>
      </c>
      <c r="K13" s="5">
        <f t="shared" si="4"/>
        <v>0</v>
      </c>
      <c r="L13" s="5">
        <f t="shared" si="4"/>
        <v>0</v>
      </c>
      <c r="M13" s="5">
        <f t="shared" si="4"/>
        <v>0</v>
      </c>
      <c r="N13" s="5">
        <f t="shared" si="4"/>
        <v>0</v>
      </c>
      <c r="O13" s="5">
        <f t="shared" si="4"/>
        <v>0</v>
      </c>
      <c r="P13" s="6">
        <f>COUNTIF(P2:P8,1)</f>
        <v>0</v>
      </c>
      <c r="Q13" s="6">
        <f>COUNTIF(Q2:Q8,"Highly Dissatisfied")</f>
        <v>0</v>
      </c>
    </row>
    <row r="14" spans="1:17">
      <c r="F14" s="9"/>
      <c r="G14" s="10"/>
      <c r="H14" s="10"/>
      <c r="I14" s="10"/>
      <c r="J14" s="10"/>
      <c r="K14" s="10"/>
      <c r="L14" s="10"/>
      <c r="M14" s="10"/>
      <c r="N14" s="10"/>
      <c r="O14" s="10"/>
      <c r="P14" s="11"/>
      <c r="Q14" s="11"/>
    </row>
    <row r="15" spans="1:17">
      <c r="F15" s="9"/>
      <c r="G15" s="10"/>
      <c r="H15" s="10"/>
      <c r="I15" s="10"/>
      <c r="J15" s="10"/>
      <c r="K15" s="10"/>
      <c r="L15" s="10"/>
      <c r="M15" s="10"/>
      <c r="N15" s="10"/>
      <c r="O15" s="10"/>
      <c r="P15" s="11"/>
      <c r="Q15" s="11"/>
    </row>
    <row r="16" spans="1:17">
      <c r="F16" s="9"/>
      <c r="G16" s="10"/>
      <c r="H16" s="10"/>
      <c r="I16" s="10"/>
      <c r="J16" s="10"/>
      <c r="K16" s="10"/>
      <c r="L16" s="10"/>
      <c r="M16" s="10"/>
      <c r="N16" s="10"/>
      <c r="O16" s="10"/>
      <c r="P16" s="11"/>
      <c r="Q16" s="11"/>
    </row>
    <row r="17" spans="6:17">
      <c r="F17" s="9"/>
      <c r="G17" s="10"/>
      <c r="H17" s="10"/>
      <c r="I17" s="10"/>
      <c r="J17" s="10"/>
      <c r="K17" s="10"/>
      <c r="L17" s="10"/>
      <c r="M17" s="10"/>
      <c r="N17" s="10"/>
      <c r="O17" s="10"/>
      <c r="P17" s="11"/>
      <c r="Q17" s="11"/>
    </row>
    <row r="18" spans="6:17">
      <c r="F18" s="9"/>
      <c r="G18" s="10"/>
      <c r="H18" s="10"/>
      <c r="I18" s="10"/>
      <c r="J18" s="10"/>
      <c r="K18" s="10"/>
      <c r="L18" s="10"/>
      <c r="M18" s="10"/>
      <c r="N18" s="10"/>
      <c r="O18" s="10"/>
      <c r="P18" s="11"/>
      <c r="Q18" s="11"/>
    </row>
    <row r="19" spans="6:17">
      <c r="F19" s="9"/>
      <c r="G19" s="10"/>
      <c r="H19" s="10"/>
      <c r="I19" s="10"/>
      <c r="J19" s="10"/>
      <c r="K19" s="10"/>
      <c r="L19" s="10"/>
      <c r="M19" s="10"/>
      <c r="N19" s="10"/>
      <c r="O19" s="10"/>
      <c r="P19" s="11"/>
      <c r="Q19" s="11"/>
    </row>
    <row r="20" spans="6:17">
      <c r="F20" s="9"/>
      <c r="G20" s="10"/>
      <c r="H20" s="10"/>
      <c r="I20" s="10"/>
      <c r="J20" s="10"/>
      <c r="K20" s="10"/>
      <c r="L20" s="10"/>
      <c r="M20" s="10"/>
      <c r="N20" s="10"/>
      <c r="O20" s="10"/>
      <c r="P20" s="11"/>
      <c r="Q20" s="11"/>
    </row>
    <row r="21" spans="6:17">
      <c r="F21" s="9"/>
      <c r="G21" s="10"/>
      <c r="H21" s="10"/>
      <c r="I21" s="10"/>
      <c r="J21" s="10"/>
      <c r="K21" s="10"/>
      <c r="L21" s="10"/>
      <c r="M21" s="10"/>
      <c r="N21" s="10"/>
      <c r="O21" s="10"/>
      <c r="P21" s="11"/>
      <c r="Q21" s="11"/>
    </row>
    <row r="22" spans="6:17">
      <c r="F22" s="9"/>
      <c r="G22" s="10"/>
      <c r="H22" s="10"/>
      <c r="I22" s="10"/>
      <c r="J22" s="10"/>
      <c r="K22" s="10"/>
      <c r="L22" s="10"/>
      <c r="M22" s="10"/>
      <c r="N22" s="10"/>
      <c r="O22" s="10"/>
      <c r="P22" s="11"/>
      <c r="Q22" s="11"/>
    </row>
    <row r="23" spans="6:17">
      <c r="F23" s="9"/>
      <c r="G23" s="10"/>
      <c r="H23" s="10"/>
      <c r="I23" s="10"/>
      <c r="J23" s="10"/>
      <c r="K23" s="10"/>
      <c r="L23" s="10"/>
      <c r="M23" s="10"/>
      <c r="N23" s="10"/>
      <c r="O23" s="10"/>
      <c r="P23" s="11"/>
      <c r="Q23" s="11"/>
    </row>
    <row r="24" spans="6:17">
      <c r="F24" s="9"/>
      <c r="G24" s="10"/>
      <c r="H24" s="10"/>
      <c r="I24" s="10"/>
      <c r="J24" s="10"/>
      <c r="K24" s="10"/>
      <c r="L24" s="10"/>
      <c r="M24" s="10"/>
      <c r="N24" s="10"/>
      <c r="O24" s="10"/>
      <c r="P24" s="11"/>
      <c r="Q24" s="11"/>
    </row>
    <row r="25" spans="6:17">
      <c r="F25" s="9"/>
      <c r="G25" s="10"/>
      <c r="H25" s="10"/>
      <c r="I25" s="10"/>
      <c r="J25" s="10"/>
      <c r="K25" s="10"/>
      <c r="L25" s="10"/>
      <c r="M25" s="10"/>
      <c r="N25" s="10"/>
      <c r="O25" s="10"/>
      <c r="P25" s="11"/>
      <c r="Q25" s="11"/>
    </row>
    <row r="26" spans="6:17">
      <c r="F26" s="9"/>
      <c r="G26" s="10"/>
      <c r="H26" s="10"/>
      <c r="I26" s="10"/>
      <c r="J26" s="10"/>
      <c r="K26" s="10"/>
      <c r="L26" s="10"/>
      <c r="M26" s="10"/>
      <c r="N26" s="10"/>
      <c r="O26" s="10"/>
      <c r="P26" s="11"/>
      <c r="Q26" s="11"/>
    </row>
    <row r="27" spans="6:17">
      <c r="F27" s="9"/>
      <c r="G27" s="10"/>
      <c r="H27" s="10"/>
      <c r="I27" s="10"/>
      <c r="J27" s="10"/>
      <c r="K27" s="10"/>
      <c r="L27" s="10"/>
      <c r="M27" s="10"/>
      <c r="N27" s="10"/>
      <c r="O27" s="10"/>
      <c r="P27" s="11"/>
      <c r="Q27" s="11"/>
    </row>
    <row r="28" spans="6:17">
      <c r="F28" s="9"/>
      <c r="G28" s="10"/>
      <c r="H28" s="10"/>
      <c r="I28" s="10"/>
      <c r="J28" s="10"/>
      <c r="K28" s="10"/>
      <c r="L28" s="10"/>
      <c r="M28" s="10"/>
      <c r="N28" s="10"/>
      <c r="O28" s="10"/>
      <c r="P28" s="11"/>
      <c r="Q28" s="11"/>
    </row>
    <row r="29" spans="6:17">
      <c r="F29" s="9"/>
      <c r="G29" s="10"/>
      <c r="H29" s="10"/>
      <c r="I29" s="10"/>
      <c r="J29" s="10"/>
      <c r="K29" s="10"/>
      <c r="L29" s="10"/>
      <c r="M29" s="10"/>
      <c r="N29" s="10"/>
      <c r="O29" s="10"/>
      <c r="P29" s="11"/>
      <c r="Q29" s="11"/>
    </row>
    <row r="30" spans="6:17">
      <c r="F30" s="9"/>
      <c r="G30" s="10"/>
      <c r="H30" s="10"/>
      <c r="I30" s="10"/>
      <c r="J30" s="10"/>
      <c r="K30" s="10"/>
      <c r="L30" s="10"/>
      <c r="M30" s="10"/>
      <c r="N30" s="10"/>
      <c r="O30" s="10"/>
      <c r="P30" s="11"/>
      <c r="Q30" s="11"/>
    </row>
    <row r="31" spans="6:17">
      <c r="F31" s="9"/>
      <c r="G31" s="10"/>
      <c r="H31" s="10"/>
      <c r="I31" s="10"/>
      <c r="J31" s="10"/>
      <c r="K31" s="10"/>
      <c r="L31" s="10"/>
      <c r="M31" s="10"/>
      <c r="N31" s="10"/>
      <c r="O31" s="10"/>
      <c r="P31" s="11"/>
      <c r="Q31" s="11"/>
    </row>
    <row r="32" spans="6:17">
      <c r="F32" s="9"/>
      <c r="G32" s="10"/>
      <c r="H32" s="10"/>
      <c r="I32" s="10"/>
      <c r="J32" s="10"/>
      <c r="K32" s="10"/>
      <c r="L32" s="10"/>
      <c r="M32" s="10"/>
      <c r="N32" s="10"/>
      <c r="O32" s="10"/>
      <c r="P32" s="11"/>
      <c r="Q32" s="11"/>
    </row>
    <row r="33" spans="1:17">
      <c r="F33" s="9"/>
      <c r="G33" s="10"/>
      <c r="H33" s="10"/>
      <c r="I33" s="10"/>
      <c r="J33" s="10"/>
      <c r="K33" s="10"/>
      <c r="L33" s="10"/>
      <c r="M33" s="10"/>
      <c r="N33" s="10"/>
      <c r="O33" s="10"/>
      <c r="P33" s="11"/>
      <c r="Q33" s="11"/>
    </row>
    <row r="34" spans="1:17">
      <c r="F34" s="9"/>
      <c r="G34" s="10"/>
      <c r="H34" s="10"/>
      <c r="I34" s="10"/>
      <c r="J34" s="10"/>
      <c r="K34" s="10"/>
      <c r="L34" s="10"/>
      <c r="M34" s="10"/>
      <c r="N34" s="10"/>
      <c r="O34" s="10"/>
      <c r="P34" s="11"/>
      <c r="Q34" s="11"/>
    </row>
    <row r="35" spans="1:17">
      <c r="F35" s="9"/>
      <c r="G35" s="10"/>
      <c r="H35" s="10"/>
      <c r="I35" s="10"/>
      <c r="J35" s="10"/>
      <c r="K35" s="10"/>
      <c r="L35" s="10"/>
      <c r="M35" s="10"/>
      <c r="N35" s="10"/>
      <c r="O35" s="10"/>
      <c r="P35" s="11"/>
      <c r="Q35" s="11"/>
    </row>
    <row r="36" spans="1:17">
      <c r="F36" s="9"/>
      <c r="G36" s="10"/>
      <c r="H36" s="10"/>
      <c r="I36" s="10"/>
      <c r="J36" s="10"/>
      <c r="K36" s="10"/>
      <c r="L36" s="10"/>
      <c r="M36" s="10"/>
      <c r="N36" s="10"/>
      <c r="O36" s="10"/>
      <c r="P36" s="11"/>
      <c r="Q36" s="11"/>
    </row>
    <row r="37" spans="1:17">
      <c r="F37" s="9"/>
      <c r="G37" s="10"/>
      <c r="H37" s="10"/>
      <c r="I37" s="10"/>
      <c r="J37" s="10"/>
      <c r="K37" s="10"/>
      <c r="L37" s="10"/>
      <c r="M37" s="10"/>
      <c r="N37" s="10"/>
      <c r="O37" s="10"/>
      <c r="P37" s="11"/>
      <c r="Q37" s="11"/>
    </row>
    <row r="38" spans="1:17">
      <c r="F38" s="9"/>
      <c r="G38" s="10"/>
      <c r="H38" s="10"/>
      <c r="I38" s="10"/>
      <c r="J38" s="10"/>
      <c r="K38" s="10"/>
      <c r="L38" s="10"/>
      <c r="M38" s="10"/>
      <c r="N38" s="10"/>
      <c r="O38" s="10"/>
      <c r="P38" s="11"/>
      <c r="Q38" s="11"/>
    </row>
    <row r="39" spans="1:17">
      <c r="F39" s="9"/>
      <c r="G39" s="10"/>
      <c r="H39" s="10"/>
      <c r="I39" s="10"/>
      <c r="J39" s="10"/>
      <c r="K39" s="10"/>
      <c r="L39" s="10"/>
      <c r="M39" s="10"/>
      <c r="N39" s="10"/>
      <c r="O39" s="10"/>
      <c r="P39" s="11"/>
      <c r="Q39" s="11"/>
    </row>
    <row r="40" spans="1:17">
      <c r="F40" s="9"/>
      <c r="G40" s="10"/>
      <c r="H40" s="10"/>
      <c r="I40" s="10"/>
      <c r="J40" s="10"/>
      <c r="K40" s="10"/>
      <c r="L40" s="10"/>
      <c r="M40" s="10"/>
      <c r="N40" s="10"/>
      <c r="O40" s="10"/>
      <c r="P40" s="11"/>
      <c r="Q40" s="11"/>
    </row>
    <row r="41" spans="1:17">
      <c r="F41" s="9"/>
      <c r="G41" s="10"/>
      <c r="H41" s="10"/>
      <c r="I41" s="10"/>
      <c r="J41" s="10"/>
      <c r="K41" s="10"/>
      <c r="L41" s="10"/>
      <c r="M41" s="10"/>
      <c r="N41" s="10"/>
      <c r="O41" s="10"/>
      <c r="P41" s="11"/>
      <c r="Q41" s="11"/>
    </row>
    <row r="45" spans="1:17" ht="35.1" customHeight="1">
      <c r="A45" t="s">
        <v>0</v>
      </c>
      <c r="B45" t="s">
        <v>1</v>
      </c>
      <c r="C45" t="s">
        <v>2</v>
      </c>
      <c r="D45" t="s">
        <v>3</v>
      </c>
      <c r="E45" t="s">
        <v>4</v>
      </c>
      <c r="F45" t="s">
        <v>5</v>
      </c>
      <c r="G45" s="8" t="s">
        <v>425</v>
      </c>
      <c r="H45" s="8" t="s">
        <v>426</v>
      </c>
      <c r="I45" s="8" t="s">
        <v>427</v>
      </c>
      <c r="J45" s="8" t="s">
        <v>428</v>
      </c>
      <c r="K45" s="8" t="s">
        <v>429</v>
      </c>
      <c r="L45" s="8" t="s">
        <v>430</v>
      </c>
      <c r="M45" s="8" t="s">
        <v>431</v>
      </c>
      <c r="N45" s="8" t="s">
        <v>432</v>
      </c>
      <c r="O45" s="8" t="s">
        <v>433</v>
      </c>
      <c r="P45" s="8" t="s">
        <v>434</v>
      </c>
      <c r="Q45" s="8" t="s">
        <v>435</v>
      </c>
    </row>
    <row r="46" spans="1:17">
      <c r="A46" t="s">
        <v>168</v>
      </c>
      <c r="B46" t="s">
        <v>161</v>
      </c>
      <c r="C46" t="s">
        <v>164</v>
      </c>
      <c r="D46" t="s">
        <v>40</v>
      </c>
      <c r="E46">
        <v>220585</v>
      </c>
      <c r="F46" t="s">
        <v>66</v>
      </c>
      <c r="G46" t="s">
        <v>93</v>
      </c>
      <c r="H46" t="s">
        <v>24</v>
      </c>
      <c r="I46" t="s">
        <v>93</v>
      </c>
      <c r="J46" t="s">
        <v>22</v>
      </c>
      <c r="K46" t="s">
        <v>93</v>
      </c>
      <c r="L46" t="s">
        <v>22</v>
      </c>
      <c r="M46" t="s">
        <v>47</v>
      </c>
      <c r="N46" t="s">
        <v>93</v>
      </c>
      <c r="O46" t="s">
        <v>22</v>
      </c>
      <c r="P46">
        <v>4</v>
      </c>
      <c r="Q46" t="s">
        <v>36</v>
      </c>
    </row>
    <row r="47" spans="1:17">
      <c r="A47" t="s">
        <v>408</v>
      </c>
      <c r="B47" t="s">
        <v>399</v>
      </c>
      <c r="C47" t="s">
        <v>400</v>
      </c>
      <c r="D47" t="s">
        <v>40</v>
      </c>
      <c r="F47" t="s">
        <v>66</v>
      </c>
      <c r="G47" t="s">
        <v>22</v>
      </c>
      <c r="H47" t="s">
        <v>22</v>
      </c>
      <c r="I47" t="s">
        <v>22</v>
      </c>
      <c r="J47" t="s">
        <v>22</v>
      </c>
      <c r="K47" t="s">
        <v>22</v>
      </c>
      <c r="L47" t="s">
        <v>22</v>
      </c>
      <c r="M47" t="s">
        <v>22</v>
      </c>
      <c r="N47" t="s">
        <v>22</v>
      </c>
      <c r="O47" t="s">
        <v>22</v>
      </c>
      <c r="P47">
        <v>3</v>
      </c>
      <c r="Q47" t="s">
        <v>78</v>
      </c>
    </row>
    <row r="48" spans="1:17">
      <c r="F48" s="4" t="s">
        <v>24</v>
      </c>
      <c r="G48" s="5">
        <f>COUNTIF(G46:G47,"Strongly Agree")</f>
        <v>0</v>
      </c>
      <c r="H48" s="5">
        <f t="shared" ref="H48:O48" si="5">COUNTIF(H46:H47,"Strongly Agree")</f>
        <v>1</v>
      </c>
      <c r="I48" s="5">
        <f t="shared" si="5"/>
        <v>0</v>
      </c>
      <c r="J48" s="5">
        <f t="shared" si="5"/>
        <v>0</v>
      </c>
      <c r="K48" s="5">
        <f t="shared" si="5"/>
        <v>0</v>
      </c>
      <c r="L48" s="5">
        <f t="shared" si="5"/>
        <v>0</v>
      </c>
      <c r="M48" s="5">
        <f t="shared" si="5"/>
        <v>0</v>
      </c>
      <c r="N48" s="5">
        <f t="shared" si="5"/>
        <v>0</v>
      </c>
      <c r="O48" s="5">
        <f t="shared" si="5"/>
        <v>0</v>
      </c>
      <c r="P48" s="6">
        <f>COUNTIF(P46:P47,"5")</f>
        <v>0</v>
      </c>
      <c r="Q48" s="6">
        <f>COUNTIF(Q46:Q47,"Highly Satisfied")</f>
        <v>1</v>
      </c>
    </row>
    <row r="49" spans="6:17">
      <c r="F49" s="4" t="s">
        <v>22</v>
      </c>
      <c r="G49" s="5">
        <f>COUNTIF(G46:G47,"Agree")</f>
        <v>1</v>
      </c>
      <c r="H49" s="5">
        <f t="shared" ref="H49:O49" si="6">COUNTIF(H46:H47,"Agree")</f>
        <v>1</v>
      </c>
      <c r="I49" s="5">
        <f t="shared" si="6"/>
        <v>1</v>
      </c>
      <c r="J49" s="5">
        <f t="shared" si="6"/>
        <v>2</v>
      </c>
      <c r="K49" s="5">
        <f t="shared" si="6"/>
        <v>1</v>
      </c>
      <c r="L49" s="5">
        <f t="shared" si="6"/>
        <v>2</v>
      </c>
      <c r="M49" s="5">
        <f t="shared" si="6"/>
        <v>1</v>
      </c>
      <c r="N49" s="5">
        <f t="shared" si="6"/>
        <v>1</v>
      </c>
      <c r="O49" s="5">
        <f t="shared" si="6"/>
        <v>2</v>
      </c>
      <c r="P49" s="6">
        <f>COUNTIF(P46:P47,"4")</f>
        <v>1</v>
      </c>
      <c r="Q49" s="6">
        <f>COUNTIF(Q46:Q47,"Satisfied")</f>
        <v>0</v>
      </c>
    </row>
    <row r="50" spans="6:17">
      <c r="F50" s="4" t="s">
        <v>23</v>
      </c>
      <c r="G50" s="5">
        <f>COUNTIF(G46:G47,"Not Agree &amp; Not Disagree")</f>
        <v>0</v>
      </c>
      <c r="H50" s="5">
        <f t="shared" ref="H50:O50" si="7">COUNTIF(H46:H47,"Not Agree &amp; Not Disagree")</f>
        <v>0</v>
      </c>
      <c r="I50" s="5">
        <f t="shared" si="7"/>
        <v>0</v>
      </c>
      <c r="J50" s="5">
        <f t="shared" si="7"/>
        <v>0</v>
      </c>
      <c r="K50" s="5">
        <f t="shared" si="7"/>
        <v>0</v>
      </c>
      <c r="L50" s="5">
        <f t="shared" si="7"/>
        <v>0</v>
      </c>
      <c r="M50" s="5">
        <f t="shared" si="7"/>
        <v>0</v>
      </c>
      <c r="N50" s="5">
        <f t="shared" si="7"/>
        <v>0</v>
      </c>
      <c r="O50" s="5">
        <f t="shared" si="7"/>
        <v>0</v>
      </c>
      <c r="P50" s="6">
        <f>COUNTIF(P46:P47,3)</f>
        <v>1</v>
      </c>
      <c r="Q50" s="6">
        <f>COUNTIF(Q43:Q47,"Avarage")</f>
        <v>1</v>
      </c>
    </row>
    <row r="51" spans="6:17">
      <c r="F51" s="4" t="s">
        <v>47</v>
      </c>
      <c r="G51" s="5">
        <f>COUNTIF(G46:G47,"Disagree")</f>
        <v>0</v>
      </c>
      <c r="H51" s="5">
        <f t="shared" ref="H51:O51" si="8">COUNTIF(H46:H47,"Disagree")</f>
        <v>0</v>
      </c>
      <c r="I51" s="5">
        <f t="shared" si="8"/>
        <v>0</v>
      </c>
      <c r="J51" s="5">
        <f t="shared" si="8"/>
        <v>0</v>
      </c>
      <c r="K51" s="5">
        <f t="shared" si="8"/>
        <v>0</v>
      </c>
      <c r="L51" s="5">
        <f t="shared" si="8"/>
        <v>0</v>
      </c>
      <c r="M51" s="5">
        <f t="shared" si="8"/>
        <v>1</v>
      </c>
      <c r="N51" s="5">
        <f t="shared" si="8"/>
        <v>0</v>
      </c>
      <c r="O51" s="5">
        <f t="shared" si="8"/>
        <v>0</v>
      </c>
      <c r="P51" s="6">
        <f>COUNTIF(P46:P47,2)</f>
        <v>0</v>
      </c>
      <c r="Q51" s="6">
        <f>COUNTIF(Q46:Q47,"Dissatisfied")</f>
        <v>0</v>
      </c>
    </row>
    <row r="52" spans="6:17">
      <c r="F52" s="4" t="s">
        <v>93</v>
      </c>
      <c r="G52" s="5">
        <f>COUNTIF(G46:G47,"Strongly Disagree")</f>
        <v>1</v>
      </c>
      <c r="H52" s="5">
        <f t="shared" ref="H52:O52" si="9">COUNTIF(H46:H47,"Strongly Disagree")</f>
        <v>0</v>
      </c>
      <c r="I52" s="5">
        <f t="shared" si="9"/>
        <v>1</v>
      </c>
      <c r="J52" s="5">
        <f t="shared" si="9"/>
        <v>0</v>
      </c>
      <c r="K52" s="5">
        <f t="shared" si="9"/>
        <v>1</v>
      </c>
      <c r="L52" s="5">
        <f t="shared" si="9"/>
        <v>0</v>
      </c>
      <c r="M52" s="5">
        <f t="shared" si="9"/>
        <v>0</v>
      </c>
      <c r="N52" s="5">
        <f t="shared" si="9"/>
        <v>1</v>
      </c>
      <c r="O52" s="5">
        <f t="shared" si="9"/>
        <v>0</v>
      </c>
      <c r="P52" s="6">
        <f>COUNTIF(P46:P47,1)</f>
        <v>0</v>
      </c>
      <c r="Q52" s="6">
        <f>COUNTIF(Q46:Q47,"Highly Dissatisfied")</f>
        <v>0</v>
      </c>
    </row>
    <row r="88" spans="1:17" ht="35.1" customHeight="1">
      <c r="A88" t="s">
        <v>0</v>
      </c>
      <c r="B88" t="s">
        <v>1</v>
      </c>
      <c r="C88" t="s">
        <v>2</v>
      </c>
      <c r="D88" t="s">
        <v>3</v>
      </c>
      <c r="E88" t="s">
        <v>4</v>
      </c>
      <c r="F88" t="s">
        <v>5</v>
      </c>
      <c r="G88" s="8" t="s">
        <v>425</v>
      </c>
      <c r="H88" s="8" t="s">
        <v>426</v>
      </c>
      <c r="I88" s="8" t="s">
        <v>427</v>
      </c>
      <c r="J88" s="8" t="s">
        <v>428</v>
      </c>
      <c r="K88" s="8" t="s">
        <v>429</v>
      </c>
      <c r="L88" s="8" t="s">
        <v>430</v>
      </c>
      <c r="M88" s="8" t="s">
        <v>431</v>
      </c>
      <c r="N88" s="8" t="s">
        <v>432</v>
      </c>
      <c r="O88" s="8" t="s">
        <v>433</v>
      </c>
      <c r="P88" s="8" t="s">
        <v>434</v>
      </c>
      <c r="Q88" s="8" t="s">
        <v>435</v>
      </c>
    </row>
    <row r="89" spans="1:17">
      <c r="A89" t="s">
        <v>63</v>
      </c>
      <c r="B89" t="s">
        <v>64</v>
      </c>
      <c r="C89" t="s">
        <v>65</v>
      </c>
      <c r="D89" t="s">
        <v>20</v>
      </c>
      <c r="E89">
        <v>220703</v>
      </c>
      <c r="F89" t="s">
        <v>66</v>
      </c>
      <c r="G89" t="s">
        <v>24</v>
      </c>
      <c r="H89" t="s">
        <v>22</v>
      </c>
      <c r="I89" t="s">
        <v>22</v>
      </c>
      <c r="J89" t="s">
        <v>24</v>
      </c>
      <c r="K89" t="s">
        <v>24</v>
      </c>
      <c r="L89" t="s">
        <v>22</v>
      </c>
      <c r="M89" t="s">
        <v>22</v>
      </c>
      <c r="N89" t="s">
        <v>24</v>
      </c>
      <c r="O89" t="s">
        <v>22</v>
      </c>
      <c r="P89">
        <v>1</v>
      </c>
      <c r="Q89" t="s">
        <v>29</v>
      </c>
    </row>
    <row r="90" spans="1:17">
      <c r="A90" t="s">
        <v>68</v>
      </c>
      <c r="B90" t="s">
        <v>58</v>
      </c>
      <c r="C90" t="s">
        <v>59</v>
      </c>
      <c r="D90" t="s">
        <v>20</v>
      </c>
      <c r="E90">
        <v>220804</v>
      </c>
      <c r="F90" t="s">
        <v>66</v>
      </c>
      <c r="G90" t="s">
        <v>22</v>
      </c>
      <c r="H90" t="s">
        <v>22</v>
      </c>
      <c r="I90" t="s">
        <v>22</v>
      </c>
      <c r="J90" t="s">
        <v>22</v>
      </c>
      <c r="K90" t="s">
        <v>22</v>
      </c>
      <c r="L90" t="s">
        <v>22</v>
      </c>
      <c r="M90" t="s">
        <v>22</v>
      </c>
      <c r="N90" t="s">
        <v>22</v>
      </c>
      <c r="O90" t="s">
        <v>22</v>
      </c>
      <c r="P90">
        <v>2</v>
      </c>
      <c r="Q90" t="s">
        <v>29</v>
      </c>
    </row>
    <row r="91" spans="1:17">
      <c r="A91" t="s">
        <v>106</v>
      </c>
      <c r="B91" t="s">
        <v>96</v>
      </c>
      <c r="C91" t="s">
        <v>97</v>
      </c>
      <c r="D91" t="s">
        <v>20</v>
      </c>
      <c r="E91">
        <v>220747</v>
      </c>
      <c r="F91" t="s">
        <v>66</v>
      </c>
      <c r="G91" t="s">
        <v>22</v>
      </c>
      <c r="H91" t="s">
        <v>22</v>
      </c>
      <c r="I91" t="s">
        <v>22</v>
      </c>
      <c r="J91" t="s">
        <v>22</v>
      </c>
      <c r="K91" t="s">
        <v>22</v>
      </c>
      <c r="L91" t="s">
        <v>22</v>
      </c>
      <c r="M91" t="s">
        <v>22</v>
      </c>
      <c r="N91" t="s">
        <v>22</v>
      </c>
      <c r="O91" t="s">
        <v>22</v>
      </c>
      <c r="P91">
        <v>5</v>
      </c>
      <c r="Q91" t="s">
        <v>78</v>
      </c>
    </row>
    <row r="92" spans="1:17">
      <c r="A92" t="s">
        <v>123</v>
      </c>
      <c r="B92" t="s">
        <v>111</v>
      </c>
      <c r="C92" t="s">
        <v>112</v>
      </c>
      <c r="D92" t="s">
        <v>20</v>
      </c>
      <c r="E92">
        <v>220702</v>
      </c>
      <c r="F92" t="s">
        <v>66</v>
      </c>
      <c r="G92" t="s">
        <v>22</v>
      </c>
      <c r="H92" t="s">
        <v>24</v>
      </c>
      <c r="I92" t="s">
        <v>22</v>
      </c>
      <c r="J92" t="s">
        <v>24</v>
      </c>
      <c r="K92" t="s">
        <v>22</v>
      </c>
      <c r="L92" t="s">
        <v>22</v>
      </c>
      <c r="M92" t="s">
        <v>24</v>
      </c>
      <c r="N92" t="s">
        <v>24</v>
      </c>
      <c r="O92" t="s">
        <v>22</v>
      </c>
      <c r="P92">
        <v>4</v>
      </c>
      <c r="Q92" t="s">
        <v>36</v>
      </c>
    </row>
    <row r="93" spans="1:17">
      <c r="A93" t="s">
        <v>127</v>
      </c>
      <c r="B93" t="s">
        <v>117</v>
      </c>
      <c r="C93" t="s">
        <v>118</v>
      </c>
      <c r="D93" t="s">
        <v>20</v>
      </c>
      <c r="E93">
        <v>220705</v>
      </c>
      <c r="F93" t="s">
        <v>66</v>
      </c>
      <c r="G93" t="s">
        <v>24</v>
      </c>
      <c r="H93" t="s">
        <v>22</v>
      </c>
      <c r="I93" t="s">
        <v>24</v>
      </c>
      <c r="J93" t="s">
        <v>22</v>
      </c>
      <c r="K93" t="s">
        <v>24</v>
      </c>
      <c r="L93" t="s">
        <v>22</v>
      </c>
      <c r="M93" t="s">
        <v>24</v>
      </c>
      <c r="N93" t="s">
        <v>22</v>
      </c>
      <c r="O93" t="s">
        <v>24</v>
      </c>
      <c r="P93">
        <v>4</v>
      </c>
      <c r="Q93" t="s">
        <v>36</v>
      </c>
    </row>
    <row r="94" spans="1:17">
      <c r="A94" t="s">
        <v>183</v>
      </c>
      <c r="B94" t="s">
        <v>177</v>
      </c>
      <c r="C94" t="s">
        <v>178</v>
      </c>
      <c r="D94" t="s">
        <v>20</v>
      </c>
      <c r="E94">
        <v>220791</v>
      </c>
      <c r="F94" t="s">
        <v>66</v>
      </c>
      <c r="G94" t="s">
        <v>22</v>
      </c>
      <c r="H94" t="s">
        <v>24</v>
      </c>
      <c r="I94" t="s">
        <v>22</v>
      </c>
      <c r="J94" t="s">
        <v>24</v>
      </c>
      <c r="K94" t="s">
        <v>22</v>
      </c>
      <c r="L94" t="s">
        <v>22</v>
      </c>
      <c r="M94" t="s">
        <v>24</v>
      </c>
      <c r="N94" t="s">
        <v>22</v>
      </c>
      <c r="O94" t="s">
        <v>22</v>
      </c>
      <c r="P94">
        <v>4</v>
      </c>
      <c r="Q94" t="s">
        <v>29</v>
      </c>
    </row>
    <row r="95" spans="1:17">
      <c r="A95" t="s">
        <v>200</v>
      </c>
      <c r="B95" t="s">
        <v>188</v>
      </c>
      <c r="C95" t="s">
        <v>189</v>
      </c>
      <c r="D95" t="s">
        <v>20</v>
      </c>
      <c r="E95">
        <v>220731</v>
      </c>
      <c r="F95" t="s">
        <v>66</v>
      </c>
      <c r="G95" t="s">
        <v>22</v>
      </c>
      <c r="H95" t="s">
        <v>22</v>
      </c>
      <c r="I95" t="s">
        <v>22</v>
      </c>
      <c r="J95" t="s">
        <v>22</v>
      </c>
      <c r="K95" t="s">
        <v>22</v>
      </c>
      <c r="L95" t="s">
        <v>22</v>
      </c>
      <c r="M95" t="s">
        <v>22</v>
      </c>
      <c r="N95" t="s">
        <v>22</v>
      </c>
      <c r="O95" t="s">
        <v>22</v>
      </c>
      <c r="P95">
        <v>4</v>
      </c>
      <c r="Q95" t="s">
        <v>29</v>
      </c>
    </row>
    <row r="96" spans="1:17">
      <c r="A96" t="s">
        <v>228</v>
      </c>
      <c r="B96" t="s">
        <v>220</v>
      </c>
      <c r="C96" t="s">
        <v>223</v>
      </c>
      <c r="D96" t="s">
        <v>20</v>
      </c>
      <c r="F96" t="s">
        <v>66</v>
      </c>
      <c r="G96" t="s">
        <v>22</v>
      </c>
      <c r="H96" t="s">
        <v>22</v>
      </c>
      <c r="I96" t="s">
        <v>22</v>
      </c>
      <c r="J96" t="s">
        <v>22</v>
      </c>
      <c r="K96" t="s">
        <v>22</v>
      </c>
      <c r="L96" t="s">
        <v>22</v>
      </c>
      <c r="M96" t="s">
        <v>22</v>
      </c>
      <c r="N96" t="s">
        <v>22</v>
      </c>
      <c r="O96" t="s">
        <v>22</v>
      </c>
      <c r="P96">
        <v>4</v>
      </c>
      <c r="Q96" t="s">
        <v>29</v>
      </c>
    </row>
    <row r="97" spans="1:17">
      <c r="A97" t="s">
        <v>273</v>
      </c>
      <c r="B97" t="s">
        <v>267</v>
      </c>
      <c r="C97" t="s">
        <v>268</v>
      </c>
      <c r="D97" t="s">
        <v>20</v>
      </c>
      <c r="E97" s="3">
        <v>44796</v>
      </c>
      <c r="F97" t="s">
        <v>66</v>
      </c>
      <c r="G97" t="s">
        <v>22</v>
      </c>
      <c r="H97" t="s">
        <v>22</v>
      </c>
      <c r="I97" t="s">
        <v>22</v>
      </c>
      <c r="J97" t="s">
        <v>22</v>
      </c>
      <c r="K97" t="s">
        <v>22</v>
      </c>
      <c r="L97" t="s">
        <v>22</v>
      </c>
      <c r="M97" t="s">
        <v>22</v>
      </c>
      <c r="N97" t="s">
        <v>22</v>
      </c>
      <c r="O97" t="s">
        <v>22</v>
      </c>
      <c r="P97">
        <v>4</v>
      </c>
      <c r="Q97" t="s">
        <v>29</v>
      </c>
    </row>
    <row r="98" spans="1:17">
      <c r="A98" t="s">
        <v>320</v>
      </c>
      <c r="B98" t="s">
        <v>18</v>
      </c>
      <c r="C98" t="s">
        <v>19</v>
      </c>
      <c r="D98" t="s">
        <v>20</v>
      </c>
      <c r="E98">
        <v>220715</v>
      </c>
      <c r="F98" t="s">
        <v>66</v>
      </c>
      <c r="G98" t="s">
        <v>22</v>
      </c>
      <c r="H98" t="s">
        <v>56</v>
      </c>
      <c r="I98" t="s">
        <v>23</v>
      </c>
      <c r="J98" t="s">
        <v>22</v>
      </c>
      <c r="K98" t="s">
        <v>23</v>
      </c>
      <c r="L98" t="s">
        <v>23</v>
      </c>
      <c r="M98" t="s">
        <v>23</v>
      </c>
      <c r="N98" t="s">
        <v>22</v>
      </c>
      <c r="O98" t="s">
        <v>23</v>
      </c>
      <c r="P98">
        <v>4</v>
      </c>
      <c r="Q98" t="s">
        <v>29</v>
      </c>
    </row>
    <row r="99" spans="1:17">
      <c r="A99" t="s">
        <v>325</v>
      </c>
      <c r="B99" t="s">
        <v>309</v>
      </c>
      <c r="C99" t="s">
        <v>310</v>
      </c>
      <c r="D99" t="s">
        <v>20</v>
      </c>
      <c r="E99">
        <v>220718</v>
      </c>
      <c r="F99" t="s">
        <v>66</v>
      </c>
      <c r="G99" t="s">
        <v>22</v>
      </c>
      <c r="H99" t="s">
        <v>22</v>
      </c>
      <c r="I99" t="s">
        <v>22</v>
      </c>
      <c r="J99" t="s">
        <v>22</v>
      </c>
      <c r="K99" t="s">
        <v>22</v>
      </c>
      <c r="L99" t="s">
        <v>23</v>
      </c>
      <c r="M99" t="s">
        <v>23</v>
      </c>
      <c r="N99" t="s">
        <v>22</v>
      </c>
      <c r="O99" t="s">
        <v>22</v>
      </c>
      <c r="P99">
        <v>3</v>
      </c>
      <c r="Q99" t="s">
        <v>78</v>
      </c>
    </row>
    <row r="100" spans="1:17">
      <c r="A100" t="s">
        <v>364</v>
      </c>
      <c r="B100" t="s">
        <v>355</v>
      </c>
      <c r="C100" t="s">
        <v>358</v>
      </c>
      <c r="D100" t="s">
        <v>20</v>
      </c>
      <c r="E100">
        <v>220778</v>
      </c>
      <c r="F100" t="s">
        <v>66</v>
      </c>
      <c r="G100" t="s">
        <v>22</v>
      </c>
      <c r="H100" t="s">
        <v>22</v>
      </c>
      <c r="I100" t="s">
        <v>22</v>
      </c>
      <c r="J100" t="s">
        <v>22</v>
      </c>
      <c r="K100" t="s">
        <v>22</v>
      </c>
      <c r="L100" t="s">
        <v>22</v>
      </c>
      <c r="M100" t="s">
        <v>22</v>
      </c>
      <c r="N100" t="s">
        <v>22</v>
      </c>
      <c r="O100" t="s">
        <v>22</v>
      </c>
      <c r="P100">
        <v>4</v>
      </c>
      <c r="Q100" t="s">
        <v>29</v>
      </c>
    </row>
    <row r="101" spans="1:17">
      <c r="A101" t="s">
        <v>371</v>
      </c>
      <c r="B101" t="s">
        <v>355</v>
      </c>
      <c r="C101" t="s">
        <v>358</v>
      </c>
      <c r="D101" t="s">
        <v>20</v>
      </c>
      <c r="E101">
        <v>220778</v>
      </c>
      <c r="F101" t="s">
        <v>66</v>
      </c>
      <c r="G101" t="s">
        <v>22</v>
      </c>
      <c r="H101" t="s">
        <v>22</v>
      </c>
      <c r="I101" t="s">
        <v>22</v>
      </c>
      <c r="J101" t="s">
        <v>22</v>
      </c>
      <c r="K101" t="s">
        <v>22</v>
      </c>
      <c r="L101" t="s">
        <v>22</v>
      </c>
      <c r="M101" t="s">
        <v>22</v>
      </c>
      <c r="N101" t="s">
        <v>22</v>
      </c>
      <c r="O101" t="s">
        <v>22</v>
      </c>
      <c r="P101">
        <v>4</v>
      </c>
      <c r="Q101" t="s">
        <v>29</v>
      </c>
    </row>
    <row r="102" spans="1:17">
      <c r="A102" t="s">
        <v>391</v>
      </c>
      <c r="B102" t="s">
        <v>392</v>
      </c>
      <c r="C102" t="s">
        <v>385</v>
      </c>
      <c r="D102" t="s">
        <v>20</v>
      </c>
      <c r="E102">
        <v>220801</v>
      </c>
      <c r="F102" t="s">
        <v>66</v>
      </c>
      <c r="G102" t="s">
        <v>22</v>
      </c>
      <c r="H102" t="s">
        <v>22</v>
      </c>
      <c r="I102" t="s">
        <v>22</v>
      </c>
      <c r="J102" t="s">
        <v>22</v>
      </c>
      <c r="K102" t="s">
        <v>22</v>
      </c>
      <c r="L102" t="s">
        <v>22</v>
      </c>
      <c r="M102" t="s">
        <v>22</v>
      </c>
      <c r="N102" t="s">
        <v>22</v>
      </c>
      <c r="O102" t="s">
        <v>22</v>
      </c>
      <c r="P102">
        <v>5</v>
      </c>
      <c r="Q102" t="s">
        <v>36</v>
      </c>
    </row>
    <row r="103" spans="1:17">
      <c r="A103" t="s">
        <v>412</v>
      </c>
      <c r="B103" t="s">
        <v>395</v>
      </c>
      <c r="C103" t="s">
        <v>396</v>
      </c>
      <c r="D103" t="s">
        <v>20</v>
      </c>
      <c r="E103">
        <v>220706</v>
      </c>
      <c r="F103" t="s">
        <v>66</v>
      </c>
      <c r="G103" t="s">
        <v>22</v>
      </c>
      <c r="H103" t="s">
        <v>22</v>
      </c>
      <c r="I103" t="s">
        <v>47</v>
      </c>
      <c r="J103" t="s">
        <v>23</v>
      </c>
      <c r="K103" t="s">
        <v>22</v>
      </c>
      <c r="L103" t="s">
        <v>24</v>
      </c>
      <c r="M103" t="s">
        <v>24</v>
      </c>
      <c r="N103" t="s">
        <v>23</v>
      </c>
      <c r="O103" t="s">
        <v>23</v>
      </c>
      <c r="P103">
        <v>2</v>
      </c>
      <c r="Q103" t="s">
        <v>29</v>
      </c>
    </row>
    <row r="104" spans="1:17">
      <c r="F104" s="4" t="s">
        <v>24</v>
      </c>
      <c r="G104" s="5">
        <f>COUNTIF(G89:G103,"Strongly Agree")</f>
        <v>2</v>
      </c>
      <c r="H104" s="5">
        <f t="shared" ref="H104:O104" si="10">COUNTIF(H89:H103,"Strongly Agree")</f>
        <v>2</v>
      </c>
      <c r="I104" s="5">
        <f t="shared" si="10"/>
        <v>1</v>
      </c>
      <c r="J104" s="5">
        <f t="shared" si="10"/>
        <v>3</v>
      </c>
      <c r="K104" s="5">
        <f t="shared" si="10"/>
        <v>2</v>
      </c>
      <c r="L104" s="5">
        <f t="shared" si="10"/>
        <v>1</v>
      </c>
      <c r="M104" s="5">
        <f t="shared" si="10"/>
        <v>4</v>
      </c>
      <c r="N104" s="5">
        <f t="shared" si="10"/>
        <v>2</v>
      </c>
      <c r="O104" s="5">
        <f t="shared" si="10"/>
        <v>1</v>
      </c>
      <c r="P104" s="6">
        <f>COUNTIF(P89:P103,"5")</f>
        <v>2</v>
      </c>
      <c r="Q104" s="6">
        <f>COUNTIF(Q89:Q103,"Highly Satisfied")</f>
        <v>3</v>
      </c>
    </row>
    <row r="105" spans="1:17">
      <c r="F105" s="4" t="s">
        <v>22</v>
      </c>
      <c r="G105" s="5">
        <f>COUNTIF(G89:G103,"Agree")</f>
        <v>13</v>
      </c>
      <c r="H105" s="5">
        <f t="shared" ref="H105:O105" si="11">COUNTIF(H89:H103,"Agree")</f>
        <v>12</v>
      </c>
      <c r="I105" s="5">
        <f t="shared" si="11"/>
        <v>12</v>
      </c>
      <c r="J105" s="5">
        <f t="shared" si="11"/>
        <v>11</v>
      </c>
      <c r="K105" s="5">
        <f t="shared" si="11"/>
        <v>12</v>
      </c>
      <c r="L105" s="5">
        <f t="shared" si="11"/>
        <v>12</v>
      </c>
      <c r="M105" s="5">
        <f t="shared" si="11"/>
        <v>9</v>
      </c>
      <c r="N105" s="5">
        <f t="shared" si="11"/>
        <v>12</v>
      </c>
      <c r="O105" s="5">
        <f t="shared" si="11"/>
        <v>12</v>
      </c>
      <c r="P105" s="6">
        <f>COUNTIF(P89:P103,"4")</f>
        <v>9</v>
      </c>
      <c r="Q105" s="6">
        <f>COUNTIF(Q89:Q103,"Satisfied")</f>
        <v>10</v>
      </c>
    </row>
    <row r="106" spans="1:17">
      <c r="F106" s="4" t="s">
        <v>23</v>
      </c>
      <c r="G106" s="5">
        <f>COUNTIF(G89:G103,"Not Agree &amp; Not Disagree")</f>
        <v>0</v>
      </c>
      <c r="H106" s="5">
        <f t="shared" ref="H106:O106" si="12">COUNTIF(H89:H103,"Not Agree &amp; Not Disagree")</f>
        <v>0</v>
      </c>
      <c r="I106" s="5">
        <f t="shared" si="12"/>
        <v>1</v>
      </c>
      <c r="J106" s="5">
        <f t="shared" si="12"/>
        <v>1</v>
      </c>
      <c r="K106" s="5">
        <f t="shared" si="12"/>
        <v>1</v>
      </c>
      <c r="L106" s="5">
        <f t="shared" si="12"/>
        <v>2</v>
      </c>
      <c r="M106" s="5">
        <f t="shared" si="12"/>
        <v>2</v>
      </c>
      <c r="N106" s="5">
        <f t="shared" si="12"/>
        <v>1</v>
      </c>
      <c r="O106" s="5">
        <f t="shared" si="12"/>
        <v>2</v>
      </c>
      <c r="P106" s="6">
        <f>COUNTIF(P89:P103,3)</f>
        <v>1</v>
      </c>
      <c r="Q106" s="6">
        <f>COUNTIF(Q89:Q103,"Avarage")</f>
        <v>2</v>
      </c>
    </row>
    <row r="107" spans="1:17">
      <c r="F107" s="4" t="s">
        <v>47</v>
      </c>
      <c r="G107" s="5">
        <f>COUNTIF(G89:G103,"Disagree")</f>
        <v>0</v>
      </c>
      <c r="H107" s="5">
        <f t="shared" ref="H107:O107" si="13">COUNTIF(H89:H103,"Disagree")</f>
        <v>0</v>
      </c>
      <c r="I107" s="5">
        <f t="shared" si="13"/>
        <v>1</v>
      </c>
      <c r="J107" s="5">
        <f t="shared" si="13"/>
        <v>0</v>
      </c>
      <c r="K107" s="5">
        <f t="shared" si="13"/>
        <v>0</v>
      </c>
      <c r="L107" s="5">
        <f t="shared" si="13"/>
        <v>0</v>
      </c>
      <c r="M107" s="5">
        <f t="shared" si="13"/>
        <v>0</v>
      </c>
      <c r="N107" s="5">
        <f t="shared" si="13"/>
        <v>0</v>
      </c>
      <c r="O107" s="5">
        <f t="shared" si="13"/>
        <v>0</v>
      </c>
      <c r="P107" s="6">
        <f>COUNTIF(P89:P103,2)</f>
        <v>2</v>
      </c>
      <c r="Q107" s="6">
        <f>COUNTIF(Q89:Q103,"Dissatisfied")</f>
        <v>0</v>
      </c>
    </row>
    <row r="108" spans="1:17">
      <c r="F108" s="4" t="s">
        <v>93</v>
      </c>
      <c r="G108" s="5">
        <f>COUNTIF(G89:G103,"Strongly Disagree")</f>
        <v>0</v>
      </c>
      <c r="H108" s="5">
        <f t="shared" ref="H108:O108" si="14">COUNTIF(H89:H103,"Strongly Disagree")</f>
        <v>0</v>
      </c>
      <c r="I108" s="5">
        <f t="shared" si="14"/>
        <v>0</v>
      </c>
      <c r="J108" s="5">
        <f t="shared" si="14"/>
        <v>0</v>
      </c>
      <c r="K108" s="5">
        <f t="shared" si="14"/>
        <v>0</v>
      </c>
      <c r="L108" s="5">
        <f t="shared" si="14"/>
        <v>0</v>
      </c>
      <c r="M108" s="5">
        <f t="shared" si="14"/>
        <v>0</v>
      </c>
      <c r="N108" s="5">
        <f t="shared" si="14"/>
        <v>0</v>
      </c>
      <c r="O108" s="5">
        <f t="shared" si="14"/>
        <v>0</v>
      </c>
      <c r="P108" s="6">
        <f>COUNTIF(P89:P103,1)</f>
        <v>1</v>
      </c>
      <c r="Q108" s="6">
        <f>COUNTIF(Q89:Q103,"Highly Dissatisfied")</f>
        <v>0</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Q99"/>
  <sheetViews>
    <sheetView topLeftCell="A90" zoomScale="60" zoomScaleNormal="60" workbookViewId="0">
      <selection activeCell="F76" activeCellId="2" sqref="F76:F99 L76:L100 F76:F97"/>
    </sheetView>
  </sheetViews>
  <sheetFormatPr defaultRowHeight="15"/>
  <sheetData>
    <row r="1" spans="1:17" ht="35.1" customHeight="1">
      <c r="A1" t="s">
        <v>0</v>
      </c>
      <c r="B1" t="s">
        <v>1</v>
      </c>
      <c r="C1" t="s">
        <v>2</v>
      </c>
      <c r="D1" t="s">
        <v>3</v>
      </c>
      <c r="E1" t="s">
        <v>4</v>
      </c>
      <c r="F1" t="s">
        <v>5</v>
      </c>
      <c r="G1" s="8" t="s">
        <v>425</v>
      </c>
      <c r="H1" s="8" t="s">
        <v>426</v>
      </c>
      <c r="I1" s="8" t="s">
        <v>427</v>
      </c>
      <c r="J1" s="8" t="s">
        <v>428</v>
      </c>
      <c r="K1" s="8" t="s">
        <v>429</v>
      </c>
      <c r="L1" s="8" t="s">
        <v>430</v>
      </c>
      <c r="M1" s="8" t="s">
        <v>431</v>
      </c>
      <c r="N1" s="8" t="s">
        <v>432</v>
      </c>
      <c r="O1" s="8" t="s">
        <v>433</v>
      </c>
      <c r="P1" s="8" t="s">
        <v>434</v>
      </c>
      <c r="Q1" s="8" t="s">
        <v>435</v>
      </c>
    </row>
    <row r="2" spans="1:17">
      <c r="A2" t="s">
        <v>50</v>
      </c>
      <c r="B2" t="s">
        <v>43</v>
      </c>
      <c r="C2" t="s">
        <v>49</v>
      </c>
      <c r="D2" t="s">
        <v>45</v>
      </c>
      <c r="E2">
        <v>449</v>
      </c>
      <c r="F2" t="s">
        <v>41</v>
      </c>
      <c r="G2" t="s">
        <v>22</v>
      </c>
      <c r="H2" t="s">
        <v>22</v>
      </c>
      <c r="I2" t="s">
        <v>22</v>
      </c>
      <c r="J2" t="s">
        <v>22</v>
      </c>
      <c r="K2" t="s">
        <v>22</v>
      </c>
      <c r="L2" t="s">
        <v>47</v>
      </c>
      <c r="M2" t="s">
        <v>22</v>
      </c>
      <c r="N2" t="s">
        <v>22</v>
      </c>
      <c r="O2" t="s">
        <v>47</v>
      </c>
      <c r="P2">
        <v>4</v>
      </c>
      <c r="Q2" t="s">
        <v>29</v>
      </c>
    </row>
    <row r="3" spans="1:17">
      <c r="A3" t="s">
        <v>147</v>
      </c>
      <c r="B3" t="s">
        <v>148</v>
      </c>
      <c r="C3" t="s">
        <v>149</v>
      </c>
      <c r="D3" t="s">
        <v>45</v>
      </c>
      <c r="E3">
        <v>220391</v>
      </c>
      <c r="F3" t="s">
        <v>41</v>
      </c>
      <c r="G3" t="s">
        <v>22</v>
      </c>
      <c r="H3" t="s">
        <v>22</v>
      </c>
      <c r="I3" t="s">
        <v>24</v>
      </c>
      <c r="J3" t="s">
        <v>22</v>
      </c>
      <c r="K3" t="s">
        <v>22</v>
      </c>
      <c r="L3" t="s">
        <v>23</v>
      </c>
      <c r="M3" t="s">
        <v>22</v>
      </c>
      <c r="N3" t="s">
        <v>22</v>
      </c>
      <c r="O3" t="s">
        <v>23</v>
      </c>
      <c r="P3">
        <v>5</v>
      </c>
      <c r="Q3" t="s">
        <v>78</v>
      </c>
    </row>
    <row r="4" spans="1:17">
      <c r="A4" t="s">
        <v>156</v>
      </c>
      <c r="B4" t="s">
        <v>148</v>
      </c>
      <c r="C4" t="s">
        <v>152</v>
      </c>
      <c r="D4" t="s">
        <v>45</v>
      </c>
      <c r="E4">
        <v>220391</v>
      </c>
      <c r="F4" t="s">
        <v>41</v>
      </c>
      <c r="G4" t="s">
        <v>22</v>
      </c>
      <c r="H4" t="s">
        <v>22</v>
      </c>
      <c r="I4" t="s">
        <v>24</v>
      </c>
      <c r="J4" t="s">
        <v>22</v>
      </c>
      <c r="K4" t="s">
        <v>22</v>
      </c>
      <c r="L4" t="s">
        <v>23</v>
      </c>
      <c r="M4" t="s">
        <v>22</v>
      </c>
      <c r="N4" t="s">
        <v>22</v>
      </c>
      <c r="O4" t="s">
        <v>23</v>
      </c>
      <c r="P4">
        <v>5</v>
      </c>
      <c r="Q4" t="s">
        <v>78</v>
      </c>
    </row>
    <row r="5" spans="1:17">
      <c r="F5" s="4" t="s">
        <v>24</v>
      </c>
      <c r="G5" s="5">
        <f>COUNTIF(G2:G4,"Strongly Agree")</f>
        <v>0</v>
      </c>
      <c r="H5" s="5">
        <f t="shared" ref="H5:O5" si="0">COUNTIF(H2:H4,"Strongly Agree")</f>
        <v>0</v>
      </c>
      <c r="I5" s="5">
        <f t="shared" si="0"/>
        <v>2</v>
      </c>
      <c r="J5" s="5">
        <f t="shared" si="0"/>
        <v>0</v>
      </c>
      <c r="K5" s="5">
        <f t="shared" si="0"/>
        <v>0</v>
      </c>
      <c r="L5" s="5">
        <f t="shared" si="0"/>
        <v>0</v>
      </c>
      <c r="M5" s="5">
        <f t="shared" si="0"/>
        <v>0</v>
      </c>
      <c r="N5" s="5">
        <f t="shared" si="0"/>
        <v>0</v>
      </c>
      <c r="O5" s="5">
        <f t="shared" si="0"/>
        <v>0</v>
      </c>
      <c r="P5" s="6">
        <f>COUNTIF(P2:P4,"5")</f>
        <v>2</v>
      </c>
      <c r="Q5" s="6">
        <f>COUNTIF(Q2:Q4,"Highly Satisfied")</f>
        <v>0</v>
      </c>
    </row>
    <row r="6" spans="1:17">
      <c r="F6" s="4" t="s">
        <v>22</v>
      </c>
      <c r="G6" s="5">
        <f>COUNTIF(G2:G4,"Agree")</f>
        <v>3</v>
      </c>
      <c r="H6" s="5">
        <f t="shared" ref="H6:O6" si="1">COUNTIF(H2:H4,"Agree")</f>
        <v>3</v>
      </c>
      <c r="I6" s="5">
        <f t="shared" si="1"/>
        <v>1</v>
      </c>
      <c r="J6" s="5">
        <f t="shared" si="1"/>
        <v>3</v>
      </c>
      <c r="K6" s="5">
        <f t="shared" si="1"/>
        <v>3</v>
      </c>
      <c r="L6" s="5">
        <f t="shared" si="1"/>
        <v>0</v>
      </c>
      <c r="M6" s="5">
        <f t="shared" si="1"/>
        <v>3</v>
      </c>
      <c r="N6" s="5">
        <f t="shared" si="1"/>
        <v>3</v>
      </c>
      <c r="O6" s="5">
        <f t="shared" si="1"/>
        <v>0</v>
      </c>
      <c r="P6" s="6">
        <f>COUNTIF(P3:P5,"4")</f>
        <v>0</v>
      </c>
      <c r="Q6" s="6">
        <f>COUNTIF(Q2:Q4,"Satisfied")</f>
        <v>1</v>
      </c>
    </row>
    <row r="7" spans="1:17">
      <c r="F7" s="4" t="s">
        <v>23</v>
      </c>
      <c r="G7" s="5">
        <f>COUNTIF(G2:G4,"Not Agree &amp; Not Disagree")</f>
        <v>0</v>
      </c>
      <c r="H7" s="5">
        <f t="shared" ref="H7:O7" si="2">COUNTIF(H2:H4,"Not Agree &amp; Not Disagree")</f>
        <v>0</v>
      </c>
      <c r="I7" s="5">
        <f t="shared" si="2"/>
        <v>0</v>
      </c>
      <c r="J7" s="5">
        <f t="shared" si="2"/>
        <v>0</v>
      </c>
      <c r="K7" s="5">
        <f t="shared" si="2"/>
        <v>0</v>
      </c>
      <c r="L7" s="5">
        <f t="shared" si="2"/>
        <v>2</v>
      </c>
      <c r="M7" s="5">
        <f t="shared" si="2"/>
        <v>0</v>
      </c>
      <c r="N7" s="5">
        <f t="shared" si="2"/>
        <v>0</v>
      </c>
      <c r="O7" s="5">
        <f t="shared" si="2"/>
        <v>2</v>
      </c>
      <c r="P7" s="6">
        <f>COUNTIF(P4:P6,"3")</f>
        <v>0</v>
      </c>
      <c r="Q7" s="6">
        <f>COUNTIF(Q2:Q4,"Avarage")</f>
        <v>2</v>
      </c>
    </row>
    <row r="8" spans="1:17">
      <c r="F8" s="4" t="s">
        <v>47</v>
      </c>
      <c r="G8" s="5">
        <f>COUNTIF(G2:G4,"Disagree")</f>
        <v>0</v>
      </c>
      <c r="H8" s="5">
        <f t="shared" ref="H8:O8" si="3">COUNTIF(H2:H4,"Disagree")</f>
        <v>0</v>
      </c>
      <c r="I8" s="5">
        <f t="shared" si="3"/>
        <v>0</v>
      </c>
      <c r="J8" s="5">
        <f t="shared" si="3"/>
        <v>0</v>
      </c>
      <c r="K8" s="5">
        <f t="shared" si="3"/>
        <v>0</v>
      </c>
      <c r="L8" s="5">
        <f t="shared" si="3"/>
        <v>1</v>
      </c>
      <c r="M8" s="5">
        <f t="shared" si="3"/>
        <v>0</v>
      </c>
      <c r="N8" s="5">
        <f t="shared" si="3"/>
        <v>0</v>
      </c>
      <c r="O8" s="5">
        <f t="shared" si="3"/>
        <v>1</v>
      </c>
      <c r="P8" s="6">
        <f>COUNTIF(P5:P7,"2")</f>
        <v>1</v>
      </c>
      <c r="Q8" s="6">
        <f>COUNTIF(Q2:Q4,"Dissatisfied")</f>
        <v>0</v>
      </c>
    </row>
    <row r="9" spans="1:17">
      <c r="F9" s="4" t="s">
        <v>93</v>
      </c>
      <c r="G9" s="5">
        <f>COUNTIF(G2:G4,"Strongly Disagree")</f>
        <v>0</v>
      </c>
      <c r="H9" s="5">
        <f t="shared" ref="H9:O9" si="4">COUNTIF(H2:H4,"Strongly Disagree")</f>
        <v>0</v>
      </c>
      <c r="I9" s="5">
        <f t="shared" si="4"/>
        <v>0</v>
      </c>
      <c r="J9" s="5">
        <f t="shared" si="4"/>
        <v>0</v>
      </c>
      <c r="K9" s="5">
        <f t="shared" si="4"/>
        <v>0</v>
      </c>
      <c r="L9" s="5">
        <f t="shared" si="4"/>
        <v>0</v>
      </c>
      <c r="M9" s="5">
        <f t="shared" si="4"/>
        <v>0</v>
      </c>
      <c r="N9" s="5">
        <f t="shared" si="4"/>
        <v>0</v>
      </c>
      <c r="O9" s="5">
        <f t="shared" si="4"/>
        <v>0</v>
      </c>
      <c r="P9" s="6">
        <f>COUNTIF(P6:P8,"1")</f>
        <v>1</v>
      </c>
      <c r="Q9" s="6">
        <f>COUNTIF(Q2:Q4,"Highly Dissatisfied")</f>
        <v>0</v>
      </c>
    </row>
    <row r="10" spans="1:17">
      <c r="F10" s="9"/>
      <c r="G10" s="10"/>
      <c r="H10" s="10"/>
      <c r="I10" s="10"/>
      <c r="J10" s="10"/>
      <c r="K10" s="10"/>
      <c r="L10" s="10"/>
      <c r="M10" s="10"/>
      <c r="N10" s="10"/>
      <c r="O10" s="10"/>
      <c r="P10" s="11"/>
      <c r="Q10" s="11"/>
    </row>
    <row r="11" spans="1:17">
      <c r="F11" s="9"/>
      <c r="G11" s="10"/>
      <c r="H11" s="10"/>
      <c r="I11" s="10"/>
      <c r="J11" s="10"/>
      <c r="K11" s="10"/>
      <c r="L11" s="10"/>
      <c r="M11" s="10"/>
      <c r="N11" s="10"/>
      <c r="O11" s="10"/>
      <c r="P11" s="11"/>
      <c r="Q11" s="11"/>
    </row>
    <row r="12" spans="1:17">
      <c r="F12" s="9"/>
      <c r="G12" s="10"/>
      <c r="H12" s="10"/>
      <c r="I12" s="10"/>
      <c r="J12" s="10"/>
      <c r="K12" s="10"/>
      <c r="L12" s="10"/>
      <c r="M12" s="10"/>
      <c r="N12" s="10"/>
      <c r="O12" s="10"/>
      <c r="P12" s="11"/>
      <c r="Q12" s="11"/>
    </row>
    <row r="13" spans="1:17">
      <c r="F13" s="9"/>
      <c r="G13" s="10"/>
      <c r="H13" s="10"/>
      <c r="I13" s="10"/>
      <c r="J13" s="10"/>
      <c r="K13" s="10"/>
      <c r="L13" s="10"/>
      <c r="M13" s="10"/>
      <c r="N13" s="10"/>
      <c r="O13" s="10"/>
      <c r="P13" s="11"/>
      <c r="Q13" s="11"/>
    </row>
    <row r="14" spans="1:17">
      <c r="F14" s="9"/>
      <c r="G14" s="10"/>
      <c r="H14" s="10"/>
      <c r="I14" s="10"/>
      <c r="J14" s="10"/>
      <c r="K14" s="10"/>
      <c r="L14" s="10"/>
      <c r="M14" s="10"/>
      <c r="N14" s="10"/>
      <c r="O14" s="10"/>
      <c r="P14" s="11"/>
      <c r="Q14" s="11"/>
    </row>
    <row r="15" spans="1:17">
      <c r="F15" s="9"/>
      <c r="G15" s="10"/>
      <c r="H15" s="10"/>
      <c r="I15" s="10"/>
      <c r="J15" s="10"/>
      <c r="K15" s="10"/>
      <c r="L15" s="10"/>
      <c r="M15" s="10"/>
      <c r="N15" s="10"/>
      <c r="O15" s="10"/>
      <c r="P15" s="11"/>
      <c r="Q15" s="11"/>
    </row>
    <row r="16" spans="1:17">
      <c r="F16" s="9"/>
      <c r="G16" s="10"/>
      <c r="H16" s="10"/>
      <c r="I16" s="10"/>
      <c r="J16" s="10"/>
      <c r="K16" s="10"/>
      <c r="L16" s="10"/>
      <c r="M16" s="10"/>
      <c r="N16" s="10"/>
      <c r="O16" s="10"/>
      <c r="P16" s="11"/>
      <c r="Q16" s="11"/>
    </row>
    <row r="17" spans="6:17">
      <c r="F17" s="9"/>
      <c r="G17" s="10"/>
      <c r="H17" s="10"/>
      <c r="I17" s="10"/>
      <c r="J17" s="10"/>
      <c r="K17" s="10"/>
      <c r="L17" s="10"/>
      <c r="M17" s="10"/>
      <c r="N17" s="10"/>
      <c r="O17" s="10"/>
      <c r="P17" s="11"/>
      <c r="Q17" s="11"/>
    </row>
    <row r="18" spans="6:17">
      <c r="F18" s="9"/>
      <c r="G18" s="10"/>
      <c r="H18" s="10"/>
      <c r="I18" s="10"/>
      <c r="J18" s="10"/>
      <c r="K18" s="10"/>
      <c r="L18" s="10"/>
      <c r="M18" s="10"/>
      <c r="N18" s="10"/>
      <c r="O18" s="10"/>
      <c r="P18" s="11"/>
      <c r="Q18" s="11"/>
    </row>
    <row r="19" spans="6:17">
      <c r="F19" s="9"/>
      <c r="G19" s="10"/>
      <c r="H19" s="10"/>
      <c r="I19" s="10"/>
      <c r="J19" s="10"/>
      <c r="K19" s="10"/>
      <c r="L19" s="10"/>
      <c r="M19" s="10"/>
      <c r="N19" s="10"/>
      <c r="O19" s="10"/>
      <c r="P19" s="11"/>
      <c r="Q19" s="11"/>
    </row>
    <row r="20" spans="6:17">
      <c r="F20" s="9"/>
      <c r="G20" s="10"/>
      <c r="H20" s="10"/>
      <c r="I20" s="10"/>
      <c r="J20" s="10"/>
      <c r="K20" s="10"/>
      <c r="L20" s="10"/>
      <c r="M20" s="10"/>
      <c r="N20" s="10"/>
      <c r="O20" s="10"/>
      <c r="P20" s="11"/>
      <c r="Q20" s="11"/>
    </row>
    <row r="21" spans="6:17">
      <c r="F21" s="9"/>
      <c r="G21" s="10"/>
      <c r="H21" s="10"/>
      <c r="I21" s="10"/>
      <c r="J21" s="10"/>
      <c r="K21" s="10"/>
      <c r="L21" s="10"/>
      <c r="M21" s="10"/>
      <c r="N21" s="10"/>
      <c r="O21" s="10"/>
      <c r="P21" s="11"/>
      <c r="Q21" s="11"/>
    </row>
    <row r="22" spans="6:17">
      <c r="F22" s="9"/>
      <c r="G22" s="10"/>
      <c r="H22" s="10"/>
      <c r="I22" s="10"/>
      <c r="J22" s="10"/>
      <c r="K22" s="10"/>
      <c r="L22" s="10"/>
      <c r="M22" s="10"/>
      <c r="N22" s="10"/>
      <c r="O22" s="10"/>
      <c r="P22" s="11"/>
      <c r="Q22" s="11"/>
    </row>
    <row r="23" spans="6:17">
      <c r="F23" s="9"/>
      <c r="G23" s="10"/>
      <c r="H23" s="10"/>
      <c r="I23" s="10"/>
      <c r="J23" s="10"/>
      <c r="K23" s="10"/>
      <c r="L23" s="10"/>
      <c r="M23" s="10"/>
      <c r="N23" s="10"/>
      <c r="O23" s="10"/>
      <c r="P23" s="11"/>
      <c r="Q23" s="11"/>
    </row>
    <row r="24" spans="6:17">
      <c r="F24" s="9"/>
      <c r="G24" s="10"/>
      <c r="H24" s="10"/>
      <c r="I24" s="10"/>
      <c r="J24" s="10"/>
      <c r="K24" s="10"/>
      <c r="L24" s="10"/>
      <c r="M24" s="10"/>
      <c r="N24" s="10"/>
      <c r="O24" s="10"/>
      <c r="P24" s="11"/>
      <c r="Q24" s="11"/>
    </row>
    <row r="25" spans="6:17">
      <c r="F25" s="9"/>
      <c r="G25" s="10"/>
      <c r="H25" s="10"/>
      <c r="I25" s="10"/>
      <c r="J25" s="10"/>
      <c r="K25" s="10"/>
      <c r="L25" s="10"/>
      <c r="M25" s="10"/>
      <c r="N25" s="10"/>
      <c r="O25" s="10"/>
      <c r="P25" s="11"/>
      <c r="Q25" s="11"/>
    </row>
    <row r="26" spans="6:17">
      <c r="F26" s="9"/>
      <c r="G26" s="10"/>
      <c r="H26" s="10"/>
      <c r="I26" s="10"/>
      <c r="J26" s="10"/>
      <c r="K26" s="10"/>
      <c r="L26" s="10"/>
      <c r="M26" s="10"/>
      <c r="N26" s="10"/>
      <c r="O26" s="10"/>
      <c r="P26" s="11"/>
      <c r="Q26" s="11"/>
    </row>
    <row r="27" spans="6:17">
      <c r="F27" s="9"/>
      <c r="G27" s="10"/>
      <c r="H27" s="10"/>
      <c r="I27" s="10"/>
      <c r="J27" s="10"/>
      <c r="K27" s="10"/>
      <c r="L27" s="10"/>
      <c r="M27" s="10"/>
      <c r="N27" s="10"/>
      <c r="O27" s="10"/>
      <c r="P27" s="11"/>
      <c r="Q27" s="11"/>
    </row>
    <row r="28" spans="6:17">
      <c r="F28" s="9"/>
      <c r="G28" s="10"/>
      <c r="H28" s="10"/>
      <c r="I28" s="10"/>
      <c r="J28" s="10"/>
      <c r="K28" s="10"/>
      <c r="L28" s="10"/>
      <c r="M28" s="10"/>
      <c r="N28" s="10"/>
      <c r="O28" s="10"/>
      <c r="P28" s="11"/>
      <c r="Q28" s="11"/>
    </row>
    <row r="29" spans="6:17">
      <c r="F29" s="9"/>
      <c r="G29" s="10"/>
      <c r="H29" s="10"/>
      <c r="I29" s="10"/>
      <c r="J29" s="10"/>
      <c r="K29" s="10"/>
      <c r="L29" s="10"/>
      <c r="M29" s="10"/>
      <c r="N29" s="10"/>
      <c r="O29" s="10"/>
      <c r="P29" s="11"/>
      <c r="Q29" s="11"/>
    </row>
    <row r="30" spans="6:17">
      <c r="F30" s="9"/>
      <c r="G30" s="10"/>
      <c r="H30" s="10"/>
      <c r="I30" s="10"/>
      <c r="J30" s="10"/>
      <c r="K30" s="10"/>
      <c r="L30" s="10"/>
      <c r="M30" s="10"/>
      <c r="N30" s="10"/>
      <c r="O30" s="10"/>
      <c r="P30" s="11"/>
      <c r="Q30" s="11"/>
    </row>
    <row r="31" spans="6:17">
      <c r="F31" s="9"/>
      <c r="G31" s="10"/>
      <c r="H31" s="10"/>
      <c r="I31" s="10"/>
      <c r="J31" s="10"/>
      <c r="K31" s="10"/>
      <c r="L31" s="10"/>
      <c r="M31" s="10"/>
      <c r="N31" s="10"/>
      <c r="O31" s="10"/>
      <c r="P31" s="11"/>
      <c r="Q31" s="11"/>
    </row>
    <row r="32" spans="6:17">
      <c r="F32" s="9"/>
      <c r="G32" s="10"/>
      <c r="H32" s="10"/>
      <c r="I32" s="10"/>
      <c r="J32" s="10"/>
      <c r="K32" s="10"/>
      <c r="L32" s="10"/>
      <c r="M32" s="10"/>
      <c r="N32" s="10"/>
      <c r="O32" s="10"/>
      <c r="P32" s="11"/>
      <c r="Q32" s="11"/>
    </row>
    <row r="33" spans="1:17">
      <c r="F33" s="9"/>
      <c r="G33" s="10"/>
      <c r="H33" s="10"/>
      <c r="I33" s="10"/>
      <c r="J33" s="10"/>
      <c r="K33" s="10"/>
      <c r="L33" s="10"/>
      <c r="M33" s="10"/>
      <c r="N33" s="10"/>
      <c r="O33" s="10"/>
      <c r="P33" s="11"/>
      <c r="Q33" s="11"/>
    </row>
    <row r="34" spans="1:17">
      <c r="F34" s="9"/>
      <c r="G34" s="10"/>
      <c r="H34" s="10"/>
      <c r="I34" s="10"/>
      <c r="J34" s="10"/>
      <c r="K34" s="10"/>
      <c r="L34" s="10"/>
      <c r="M34" s="10"/>
      <c r="N34" s="10"/>
      <c r="O34" s="10"/>
      <c r="P34" s="11"/>
      <c r="Q34" s="11"/>
    </row>
    <row r="38" spans="1:17" ht="35.1" customHeight="1">
      <c r="A38" t="s">
        <v>0</v>
      </c>
      <c r="B38" t="s">
        <v>1</v>
      </c>
      <c r="C38" t="s">
        <v>2</v>
      </c>
      <c r="D38" t="s">
        <v>3</v>
      </c>
      <c r="E38" t="s">
        <v>4</v>
      </c>
      <c r="F38" t="s">
        <v>5</v>
      </c>
      <c r="G38" s="8" t="s">
        <v>425</v>
      </c>
      <c r="H38" s="8" t="s">
        <v>426</v>
      </c>
      <c r="I38" s="8" t="s">
        <v>427</v>
      </c>
      <c r="J38" s="8" t="s">
        <v>428</v>
      </c>
      <c r="K38" s="8" t="s">
        <v>429</v>
      </c>
      <c r="L38" s="8" t="s">
        <v>430</v>
      </c>
      <c r="M38" s="8" t="s">
        <v>431</v>
      </c>
      <c r="N38" s="8" t="s">
        <v>432</v>
      </c>
      <c r="O38" s="8" t="s">
        <v>433</v>
      </c>
      <c r="P38" s="8" t="s">
        <v>434</v>
      </c>
      <c r="Q38" s="8" t="s">
        <v>435</v>
      </c>
    </row>
    <row r="39" spans="1:17">
      <c r="A39" t="s">
        <v>37</v>
      </c>
      <c r="B39" t="s">
        <v>38</v>
      </c>
      <c r="C39" t="s">
        <v>39</v>
      </c>
      <c r="D39" t="s">
        <v>40</v>
      </c>
      <c r="E39">
        <v>220567</v>
      </c>
      <c r="F39" t="s">
        <v>41</v>
      </c>
      <c r="G39" t="s">
        <v>22</v>
      </c>
      <c r="H39" t="s">
        <v>24</v>
      </c>
      <c r="I39" t="s">
        <v>22</v>
      </c>
      <c r="J39" t="s">
        <v>24</v>
      </c>
      <c r="K39" t="s">
        <v>22</v>
      </c>
      <c r="L39" t="s">
        <v>24</v>
      </c>
      <c r="M39" t="s">
        <v>24</v>
      </c>
      <c r="N39" t="s">
        <v>22</v>
      </c>
      <c r="O39" t="s">
        <v>22</v>
      </c>
      <c r="P39">
        <v>5</v>
      </c>
      <c r="Q39" t="s">
        <v>36</v>
      </c>
    </row>
    <row r="40" spans="1:17">
      <c r="A40" t="s">
        <v>160</v>
      </c>
      <c r="B40" t="s">
        <v>161</v>
      </c>
      <c r="C40" t="s">
        <v>162</v>
      </c>
      <c r="D40" t="s">
        <v>40</v>
      </c>
      <c r="E40">
        <v>220585</v>
      </c>
      <c r="F40" t="s">
        <v>41</v>
      </c>
      <c r="G40" t="s">
        <v>93</v>
      </c>
      <c r="H40" t="s">
        <v>24</v>
      </c>
      <c r="I40" t="s">
        <v>22</v>
      </c>
      <c r="J40" t="s">
        <v>22</v>
      </c>
      <c r="K40" t="s">
        <v>93</v>
      </c>
      <c r="L40" t="s">
        <v>93</v>
      </c>
      <c r="M40" t="s">
        <v>24</v>
      </c>
      <c r="N40" t="s">
        <v>24</v>
      </c>
      <c r="O40" t="s">
        <v>23</v>
      </c>
      <c r="P40">
        <v>5</v>
      </c>
      <c r="Q40" t="s">
        <v>25</v>
      </c>
    </row>
    <row r="41" spans="1:17">
      <c r="A41" t="s">
        <v>232</v>
      </c>
      <c r="B41" t="s">
        <v>233</v>
      </c>
      <c r="C41" t="s">
        <v>234</v>
      </c>
      <c r="D41" t="s">
        <v>40</v>
      </c>
      <c r="E41">
        <v>220649</v>
      </c>
      <c r="F41" t="s">
        <v>41</v>
      </c>
      <c r="G41" t="s">
        <v>22</v>
      </c>
      <c r="H41" t="s">
        <v>22</v>
      </c>
      <c r="I41" t="s">
        <v>22</v>
      </c>
      <c r="J41" t="s">
        <v>22</v>
      </c>
      <c r="K41" t="s">
        <v>22</v>
      </c>
      <c r="L41" t="s">
        <v>22</v>
      </c>
      <c r="M41" t="s">
        <v>22</v>
      </c>
      <c r="N41" t="s">
        <v>22</v>
      </c>
      <c r="O41" t="s">
        <v>47</v>
      </c>
      <c r="P41">
        <v>4</v>
      </c>
      <c r="Q41" t="s">
        <v>29</v>
      </c>
    </row>
    <row r="42" spans="1:17">
      <c r="A42" t="s">
        <v>292</v>
      </c>
      <c r="B42" t="s">
        <v>281</v>
      </c>
      <c r="C42" t="s">
        <v>282</v>
      </c>
      <c r="D42" t="s">
        <v>40</v>
      </c>
      <c r="E42">
        <v>220589</v>
      </c>
      <c r="F42" t="s">
        <v>41</v>
      </c>
      <c r="G42" t="s">
        <v>22</v>
      </c>
      <c r="H42" t="s">
        <v>22</v>
      </c>
      <c r="I42" t="s">
        <v>22</v>
      </c>
      <c r="J42" t="s">
        <v>22</v>
      </c>
      <c r="K42" t="s">
        <v>22</v>
      </c>
      <c r="L42" t="s">
        <v>22</v>
      </c>
      <c r="M42" t="s">
        <v>22</v>
      </c>
      <c r="N42" t="s">
        <v>22</v>
      </c>
      <c r="O42" t="s">
        <v>22</v>
      </c>
      <c r="P42">
        <v>4</v>
      </c>
      <c r="Q42" t="s">
        <v>78</v>
      </c>
    </row>
    <row r="43" spans="1:17">
      <c r="A43" t="s">
        <v>303</v>
      </c>
      <c r="B43" t="s">
        <v>297</v>
      </c>
      <c r="C43" t="s">
        <v>300</v>
      </c>
      <c r="D43" t="s">
        <v>40</v>
      </c>
      <c r="E43">
        <v>220577</v>
      </c>
      <c r="F43" t="s">
        <v>41</v>
      </c>
      <c r="G43" t="s">
        <v>22</v>
      </c>
      <c r="H43" t="s">
        <v>22</v>
      </c>
      <c r="I43" t="s">
        <v>22</v>
      </c>
      <c r="J43" t="s">
        <v>22</v>
      </c>
      <c r="K43" t="s">
        <v>22</v>
      </c>
      <c r="L43" t="s">
        <v>22</v>
      </c>
      <c r="M43" t="s">
        <v>22</v>
      </c>
      <c r="N43" t="s">
        <v>22</v>
      </c>
      <c r="O43" t="s">
        <v>47</v>
      </c>
      <c r="P43">
        <v>5</v>
      </c>
      <c r="Q43" t="s">
        <v>29</v>
      </c>
    </row>
    <row r="44" spans="1:17">
      <c r="A44" t="s">
        <v>407</v>
      </c>
      <c r="B44" t="s">
        <v>399</v>
      </c>
      <c r="C44" t="s">
        <v>400</v>
      </c>
      <c r="D44" t="s">
        <v>40</v>
      </c>
      <c r="F44" t="s">
        <v>41</v>
      </c>
      <c r="G44" t="s">
        <v>22</v>
      </c>
      <c r="H44" t="s">
        <v>22</v>
      </c>
      <c r="I44" t="s">
        <v>22</v>
      </c>
      <c r="J44" t="s">
        <v>22</v>
      </c>
      <c r="K44" t="s">
        <v>22</v>
      </c>
      <c r="L44" t="s">
        <v>22</v>
      </c>
      <c r="M44" t="s">
        <v>22</v>
      </c>
      <c r="N44" t="s">
        <v>22</v>
      </c>
      <c r="O44" t="s">
        <v>22</v>
      </c>
      <c r="P44">
        <v>3</v>
      </c>
      <c r="Q44" t="s">
        <v>78</v>
      </c>
    </row>
    <row r="45" spans="1:17">
      <c r="F45" s="4" t="s">
        <v>24</v>
      </c>
      <c r="G45" s="5">
        <f>COUNTIF(G39:G44,"Strongly Agree")</f>
        <v>0</v>
      </c>
      <c r="H45" s="5">
        <f t="shared" ref="H45:O45" si="5">COUNTIF(H39:H44,"Strongly Agree")</f>
        <v>2</v>
      </c>
      <c r="I45" s="5">
        <f t="shared" si="5"/>
        <v>0</v>
      </c>
      <c r="J45" s="5">
        <f t="shared" si="5"/>
        <v>1</v>
      </c>
      <c r="K45" s="5">
        <f t="shared" si="5"/>
        <v>0</v>
      </c>
      <c r="L45" s="5">
        <f t="shared" si="5"/>
        <v>1</v>
      </c>
      <c r="M45" s="5">
        <f t="shared" si="5"/>
        <v>2</v>
      </c>
      <c r="N45" s="5">
        <f t="shared" si="5"/>
        <v>1</v>
      </c>
      <c r="O45" s="5">
        <f t="shared" si="5"/>
        <v>0</v>
      </c>
      <c r="P45" s="6">
        <f>COUNTIF(P39:P44,"5")</f>
        <v>3</v>
      </c>
      <c r="Q45" s="6">
        <f>COUNTIF(Q39:Q44,"Highly Satisfied")</f>
        <v>1</v>
      </c>
    </row>
    <row r="46" spans="1:17">
      <c r="F46" s="4" t="s">
        <v>22</v>
      </c>
      <c r="G46" s="5">
        <f>COUNTIF(G39:G44,"Agree")</f>
        <v>5</v>
      </c>
      <c r="H46" s="5">
        <f t="shared" ref="H46:O46" si="6">COUNTIF(H39:H44,"Agree")</f>
        <v>4</v>
      </c>
      <c r="I46" s="5">
        <f t="shared" si="6"/>
        <v>6</v>
      </c>
      <c r="J46" s="5">
        <f t="shared" si="6"/>
        <v>5</v>
      </c>
      <c r="K46" s="5">
        <f t="shared" si="6"/>
        <v>5</v>
      </c>
      <c r="L46" s="5">
        <f t="shared" si="6"/>
        <v>4</v>
      </c>
      <c r="M46" s="5">
        <f t="shared" si="6"/>
        <v>4</v>
      </c>
      <c r="N46" s="5">
        <f t="shared" si="6"/>
        <v>5</v>
      </c>
      <c r="O46" s="5">
        <f t="shared" si="6"/>
        <v>3</v>
      </c>
      <c r="P46" s="6">
        <f>COUNTIF(P39:P44,"4")</f>
        <v>2</v>
      </c>
      <c r="Q46" s="6">
        <f>COUNTIF(Q39:Q44,"Satisfied")</f>
        <v>2</v>
      </c>
    </row>
    <row r="47" spans="1:17">
      <c r="F47" s="4" t="s">
        <v>23</v>
      </c>
      <c r="G47" s="5">
        <f>COUNTIF(G39:G44,"Not Agree &amp; Not Disagree")</f>
        <v>0</v>
      </c>
      <c r="H47" s="5">
        <f t="shared" ref="H47:O47" si="7">COUNTIF(H39:H44,"Not Agree &amp; Not Disagree")</f>
        <v>0</v>
      </c>
      <c r="I47" s="5">
        <f t="shared" si="7"/>
        <v>0</v>
      </c>
      <c r="J47" s="5">
        <f t="shared" si="7"/>
        <v>0</v>
      </c>
      <c r="K47" s="5">
        <f t="shared" si="7"/>
        <v>0</v>
      </c>
      <c r="L47" s="5">
        <f t="shared" si="7"/>
        <v>0</v>
      </c>
      <c r="M47" s="5">
        <f t="shared" si="7"/>
        <v>0</v>
      </c>
      <c r="N47" s="5">
        <f t="shared" si="7"/>
        <v>0</v>
      </c>
      <c r="O47" s="5">
        <f t="shared" si="7"/>
        <v>1</v>
      </c>
      <c r="P47" s="6">
        <f>COUNTIF(P39:P44,3)</f>
        <v>1</v>
      </c>
      <c r="Q47" s="6">
        <f>COUNTIF(Q39:Q44,"Avarage")</f>
        <v>2</v>
      </c>
    </row>
    <row r="48" spans="1:17">
      <c r="F48" s="4" t="s">
        <v>47</v>
      </c>
      <c r="G48" s="5">
        <f>COUNTIF(G39:G44,"Disagree")</f>
        <v>0</v>
      </c>
      <c r="H48" s="5">
        <f t="shared" ref="H48:O48" si="8">COUNTIF(H39:H44,"Disagree")</f>
        <v>0</v>
      </c>
      <c r="I48" s="5">
        <f t="shared" si="8"/>
        <v>0</v>
      </c>
      <c r="J48" s="5">
        <f t="shared" si="8"/>
        <v>0</v>
      </c>
      <c r="K48" s="5">
        <f t="shared" si="8"/>
        <v>0</v>
      </c>
      <c r="L48" s="5">
        <f t="shared" si="8"/>
        <v>0</v>
      </c>
      <c r="M48" s="5">
        <f t="shared" si="8"/>
        <v>0</v>
      </c>
      <c r="N48" s="5">
        <f t="shared" si="8"/>
        <v>0</v>
      </c>
      <c r="O48" s="5">
        <f t="shared" si="8"/>
        <v>2</v>
      </c>
      <c r="P48" s="6">
        <f>COUNTIF(P39:P44,2)</f>
        <v>0</v>
      </c>
      <c r="Q48" s="6">
        <f>COUNTIF(Q39:Q44,"Dissatisfied")</f>
        <v>0</v>
      </c>
    </row>
    <row r="49" spans="6:17">
      <c r="F49" s="4" t="s">
        <v>93</v>
      </c>
      <c r="G49" s="5">
        <f>COUNTIF(G39:G44,"Strongly Disagree")</f>
        <v>1</v>
      </c>
      <c r="H49" s="5">
        <f t="shared" ref="H49:O49" si="9">COUNTIF(H39:H44,"Strongly Disagree")</f>
        <v>0</v>
      </c>
      <c r="I49" s="5">
        <f t="shared" si="9"/>
        <v>0</v>
      </c>
      <c r="J49" s="5">
        <f t="shared" si="9"/>
        <v>0</v>
      </c>
      <c r="K49" s="5">
        <f t="shared" si="9"/>
        <v>1</v>
      </c>
      <c r="L49" s="5">
        <f t="shared" si="9"/>
        <v>1</v>
      </c>
      <c r="M49" s="5">
        <f t="shared" si="9"/>
        <v>0</v>
      </c>
      <c r="N49" s="5">
        <f t="shared" si="9"/>
        <v>0</v>
      </c>
      <c r="O49" s="5">
        <f t="shared" si="9"/>
        <v>0</v>
      </c>
      <c r="P49" s="6">
        <f>COUNTIF(P39:P44,1)</f>
        <v>0</v>
      </c>
      <c r="Q49" s="6">
        <f>COUNTIF(Q39:Q44,"Highly Dissatisfied")</f>
        <v>0</v>
      </c>
    </row>
    <row r="76" spans="1:17" ht="35.1" customHeight="1">
      <c r="A76" t="s">
        <v>0</v>
      </c>
      <c r="B76" t="s">
        <v>1</v>
      </c>
      <c r="C76" t="s">
        <v>2</v>
      </c>
      <c r="D76" t="s">
        <v>3</v>
      </c>
      <c r="E76" t="s">
        <v>4</v>
      </c>
      <c r="F76" t="s">
        <v>5</v>
      </c>
      <c r="G76" s="8" t="s">
        <v>425</v>
      </c>
      <c r="H76" s="8" t="s">
        <v>426</v>
      </c>
      <c r="I76" s="8" t="s">
        <v>427</v>
      </c>
      <c r="J76" s="8" t="s">
        <v>428</v>
      </c>
      <c r="K76" s="8" t="s">
        <v>429</v>
      </c>
      <c r="L76" s="8" t="s">
        <v>430</v>
      </c>
      <c r="M76" s="8" t="s">
        <v>431</v>
      </c>
      <c r="N76" s="8" t="s">
        <v>432</v>
      </c>
      <c r="O76" s="8" t="s">
        <v>433</v>
      </c>
      <c r="P76" s="8" t="s">
        <v>434</v>
      </c>
      <c r="Q76" s="8" t="s">
        <v>435</v>
      </c>
    </row>
    <row r="77" spans="1:17">
      <c r="A77" t="s">
        <v>53</v>
      </c>
      <c r="B77" t="s">
        <v>54</v>
      </c>
      <c r="C77" t="s">
        <v>55</v>
      </c>
      <c r="D77" t="s">
        <v>20</v>
      </c>
      <c r="F77" t="s">
        <v>41</v>
      </c>
      <c r="G77" t="s">
        <v>23</v>
      </c>
      <c r="H77" t="s">
        <v>56</v>
      </c>
      <c r="I77" t="s">
        <v>23</v>
      </c>
      <c r="J77" t="s">
        <v>23</v>
      </c>
      <c r="K77" t="s">
        <v>23</v>
      </c>
      <c r="L77" t="s">
        <v>23</v>
      </c>
      <c r="M77" t="s">
        <v>23</v>
      </c>
      <c r="N77" t="s">
        <v>23</v>
      </c>
      <c r="O77" t="s">
        <v>23</v>
      </c>
      <c r="P77">
        <v>1</v>
      </c>
      <c r="Q77" t="s">
        <v>36</v>
      </c>
    </row>
    <row r="78" spans="1:17">
      <c r="A78" t="s">
        <v>62</v>
      </c>
      <c r="B78" t="s">
        <v>58</v>
      </c>
      <c r="C78" t="s">
        <v>59</v>
      </c>
      <c r="D78" t="s">
        <v>20</v>
      </c>
      <c r="E78">
        <v>220804</v>
      </c>
      <c r="F78" t="s">
        <v>41</v>
      </c>
      <c r="G78" t="s">
        <v>22</v>
      </c>
      <c r="H78" t="s">
        <v>22</v>
      </c>
      <c r="I78" t="s">
        <v>22</v>
      </c>
      <c r="J78" t="s">
        <v>22</v>
      </c>
      <c r="K78" t="s">
        <v>22</v>
      </c>
      <c r="L78" t="s">
        <v>22</v>
      </c>
      <c r="M78" t="s">
        <v>22</v>
      </c>
      <c r="N78" t="s">
        <v>22</v>
      </c>
      <c r="O78" t="s">
        <v>22</v>
      </c>
      <c r="P78">
        <v>2</v>
      </c>
      <c r="Q78" t="s">
        <v>29</v>
      </c>
    </row>
    <row r="79" spans="1:17">
      <c r="A79" t="s">
        <v>104</v>
      </c>
      <c r="B79" t="s">
        <v>96</v>
      </c>
      <c r="C79" t="s">
        <v>105</v>
      </c>
      <c r="D79" t="s">
        <v>20</v>
      </c>
      <c r="F79" t="s">
        <v>41</v>
      </c>
      <c r="G79" t="s">
        <v>22</v>
      </c>
      <c r="H79" t="s">
        <v>22</v>
      </c>
      <c r="I79" t="s">
        <v>22</v>
      </c>
      <c r="J79" t="s">
        <v>22</v>
      </c>
      <c r="K79" t="s">
        <v>22</v>
      </c>
      <c r="L79" t="s">
        <v>22</v>
      </c>
      <c r="M79" t="s">
        <v>22</v>
      </c>
      <c r="N79" t="s">
        <v>22</v>
      </c>
      <c r="O79" t="s">
        <v>22</v>
      </c>
      <c r="P79">
        <v>5</v>
      </c>
      <c r="Q79" t="s">
        <v>78</v>
      </c>
    </row>
    <row r="80" spans="1:17">
      <c r="A80" t="s">
        <v>121</v>
      </c>
      <c r="B80" t="s">
        <v>111</v>
      </c>
      <c r="C80" t="s">
        <v>122</v>
      </c>
      <c r="D80" t="s">
        <v>20</v>
      </c>
      <c r="E80">
        <v>220702</v>
      </c>
      <c r="F80" t="s">
        <v>41</v>
      </c>
      <c r="G80" t="s">
        <v>22</v>
      </c>
      <c r="H80" t="s">
        <v>24</v>
      </c>
      <c r="I80" t="s">
        <v>22</v>
      </c>
      <c r="J80" t="s">
        <v>24</v>
      </c>
      <c r="K80" t="s">
        <v>22</v>
      </c>
      <c r="L80" t="s">
        <v>24</v>
      </c>
      <c r="M80" t="s">
        <v>24</v>
      </c>
      <c r="N80" t="s">
        <v>22</v>
      </c>
      <c r="O80" t="s">
        <v>22</v>
      </c>
      <c r="P80">
        <v>5</v>
      </c>
      <c r="Q80" t="s">
        <v>36</v>
      </c>
    </row>
    <row r="81" spans="1:17">
      <c r="A81" t="s">
        <v>126</v>
      </c>
      <c r="B81" t="s">
        <v>117</v>
      </c>
      <c r="C81" t="s">
        <v>118</v>
      </c>
      <c r="D81" t="s">
        <v>20</v>
      </c>
      <c r="E81">
        <v>220705</v>
      </c>
      <c r="F81" t="s">
        <v>41</v>
      </c>
      <c r="G81" t="s">
        <v>22</v>
      </c>
      <c r="H81" t="s">
        <v>24</v>
      </c>
      <c r="I81" t="s">
        <v>22</v>
      </c>
      <c r="J81" t="s">
        <v>24</v>
      </c>
      <c r="K81" t="s">
        <v>22</v>
      </c>
      <c r="L81" t="s">
        <v>24</v>
      </c>
      <c r="M81" t="s">
        <v>22</v>
      </c>
      <c r="N81" t="s">
        <v>24</v>
      </c>
      <c r="O81" t="s">
        <v>22</v>
      </c>
      <c r="P81">
        <v>5</v>
      </c>
      <c r="Q81" t="s">
        <v>36</v>
      </c>
    </row>
    <row r="82" spans="1:17">
      <c r="A82" t="s">
        <v>184</v>
      </c>
      <c r="B82" t="s">
        <v>185</v>
      </c>
      <c r="C82" t="s">
        <v>186</v>
      </c>
      <c r="D82" t="s">
        <v>20</v>
      </c>
      <c r="E82">
        <v>220708</v>
      </c>
      <c r="F82" t="s">
        <v>41</v>
      </c>
      <c r="G82" t="s">
        <v>22</v>
      </c>
      <c r="H82" t="s">
        <v>22</v>
      </c>
      <c r="I82" t="s">
        <v>22</v>
      </c>
      <c r="J82" t="s">
        <v>22</v>
      </c>
      <c r="K82" t="s">
        <v>22</v>
      </c>
      <c r="L82" t="s">
        <v>22</v>
      </c>
      <c r="M82" t="s">
        <v>22</v>
      </c>
      <c r="N82" t="s">
        <v>22</v>
      </c>
      <c r="O82" t="s">
        <v>47</v>
      </c>
      <c r="P82">
        <v>2</v>
      </c>
      <c r="Q82" t="s">
        <v>78</v>
      </c>
    </row>
    <row r="83" spans="1:17">
      <c r="A83" t="s">
        <v>199</v>
      </c>
      <c r="B83" t="s">
        <v>188</v>
      </c>
      <c r="C83" t="s">
        <v>189</v>
      </c>
      <c r="D83" t="s">
        <v>20</v>
      </c>
      <c r="F83" t="s">
        <v>41</v>
      </c>
      <c r="G83" t="s">
        <v>22</v>
      </c>
      <c r="H83" t="s">
        <v>22</v>
      </c>
      <c r="I83" t="s">
        <v>22</v>
      </c>
      <c r="J83" t="s">
        <v>22</v>
      </c>
      <c r="K83" t="s">
        <v>22</v>
      </c>
      <c r="L83" t="s">
        <v>22</v>
      </c>
      <c r="M83" t="s">
        <v>22</v>
      </c>
      <c r="N83" t="s">
        <v>22</v>
      </c>
      <c r="O83" t="s">
        <v>22</v>
      </c>
      <c r="P83">
        <v>4</v>
      </c>
      <c r="Q83" t="s">
        <v>29</v>
      </c>
    </row>
    <row r="84" spans="1:17">
      <c r="A84" t="s">
        <v>227</v>
      </c>
      <c r="B84" t="s">
        <v>220</v>
      </c>
      <c r="C84" t="s">
        <v>223</v>
      </c>
      <c r="D84" t="s">
        <v>20</v>
      </c>
      <c r="F84" t="s">
        <v>41</v>
      </c>
      <c r="G84" t="s">
        <v>22</v>
      </c>
      <c r="H84" t="s">
        <v>22</v>
      </c>
      <c r="I84" t="s">
        <v>22</v>
      </c>
      <c r="J84" t="s">
        <v>22</v>
      </c>
      <c r="K84" t="s">
        <v>22</v>
      </c>
      <c r="L84" t="s">
        <v>22</v>
      </c>
      <c r="M84" t="s">
        <v>22</v>
      </c>
      <c r="N84" t="s">
        <v>22</v>
      </c>
      <c r="O84" t="s">
        <v>22</v>
      </c>
      <c r="P84">
        <v>5</v>
      </c>
      <c r="Q84" t="s">
        <v>36</v>
      </c>
    </row>
    <row r="85" spans="1:17">
      <c r="A85" t="s">
        <v>272</v>
      </c>
      <c r="B85" t="s">
        <v>267</v>
      </c>
      <c r="C85" t="s">
        <v>268</v>
      </c>
      <c r="D85" t="s">
        <v>20</v>
      </c>
      <c r="E85" s="3">
        <v>44796</v>
      </c>
      <c r="F85" t="s">
        <v>41</v>
      </c>
      <c r="G85" t="s">
        <v>22</v>
      </c>
      <c r="H85" t="s">
        <v>22</v>
      </c>
      <c r="I85" t="s">
        <v>22</v>
      </c>
      <c r="J85" t="s">
        <v>22</v>
      </c>
      <c r="K85" t="s">
        <v>22</v>
      </c>
      <c r="L85" t="s">
        <v>22</v>
      </c>
      <c r="M85" t="s">
        <v>22</v>
      </c>
      <c r="N85" t="s">
        <v>22</v>
      </c>
      <c r="O85" t="s">
        <v>22</v>
      </c>
      <c r="P85">
        <v>4</v>
      </c>
      <c r="Q85" t="s">
        <v>29</v>
      </c>
    </row>
    <row r="86" spans="1:17">
      <c r="A86" t="s">
        <v>319</v>
      </c>
      <c r="B86" t="s">
        <v>18</v>
      </c>
      <c r="C86" t="s">
        <v>19</v>
      </c>
      <c r="D86" t="s">
        <v>20</v>
      </c>
      <c r="E86">
        <v>220715</v>
      </c>
      <c r="F86" t="s">
        <v>41</v>
      </c>
      <c r="G86" t="s">
        <v>22</v>
      </c>
      <c r="H86" t="s">
        <v>22</v>
      </c>
      <c r="I86" t="s">
        <v>22</v>
      </c>
      <c r="J86" t="s">
        <v>24</v>
      </c>
      <c r="K86" t="s">
        <v>22</v>
      </c>
      <c r="L86" t="s">
        <v>22</v>
      </c>
      <c r="M86" t="s">
        <v>24</v>
      </c>
      <c r="N86" t="s">
        <v>22</v>
      </c>
      <c r="O86" t="s">
        <v>22</v>
      </c>
      <c r="P86">
        <v>4</v>
      </c>
      <c r="Q86" t="s">
        <v>29</v>
      </c>
    </row>
    <row r="87" spans="1:17">
      <c r="A87" t="s">
        <v>324</v>
      </c>
      <c r="B87" t="s">
        <v>309</v>
      </c>
      <c r="C87" t="s">
        <v>310</v>
      </c>
      <c r="D87" t="s">
        <v>20</v>
      </c>
      <c r="E87">
        <v>220718</v>
      </c>
      <c r="F87" t="s">
        <v>41</v>
      </c>
      <c r="G87" t="s">
        <v>22</v>
      </c>
      <c r="H87" t="s">
        <v>22</v>
      </c>
      <c r="I87" t="s">
        <v>22</v>
      </c>
      <c r="J87" t="s">
        <v>22</v>
      </c>
      <c r="K87" t="s">
        <v>22</v>
      </c>
      <c r="L87" t="s">
        <v>22</v>
      </c>
      <c r="M87" t="s">
        <v>22</v>
      </c>
      <c r="N87" t="s">
        <v>22</v>
      </c>
      <c r="O87" t="s">
        <v>22</v>
      </c>
      <c r="P87">
        <v>5</v>
      </c>
      <c r="Q87" t="s">
        <v>78</v>
      </c>
    </row>
    <row r="88" spans="1:17">
      <c r="A88" t="s">
        <v>338</v>
      </c>
      <c r="B88" t="s">
        <v>215</v>
      </c>
      <c r="C88">
        <v>220771</v>
      </c>
      <c r="D88" t="s">
        <v>20</v>
      </c>
      <c r="E88" t="s">
        <v>215</v>
      </c>
      <c r="F88" t="s">
        <v>41</v>
      </c>
      <c r="G88" t="s">
        <v>23</v>
      </c>
      <c r="H88" t="s">
        <v>56</v>
      </c>
      <c r="I88" t="s">
        <v>23</v>
      </c>
      <c r="J88" t="s">
        <v>23</v>
      </c>
      <c r="K88" t="s">
        <v>23</v>
      </c>
      <c r="L88" t="s">
        <v>24</v>
      </c>
      <c r="M88" t="s">
        <v>23</v>
      </c>
      <c r="N88" t="s">
        <v>23</v>
      </c>
      <c r="O88" t="s">
        <v>23</v>
      </c>
      <c r="P88">
        <v>3</v>
      </c>
      <c r="Q88" t="s">
        <v>78</v>
      </c>
    </row>
    <row r="89" spans="1:17">
      <c r="A89" t="s">
        <v>339</v>
      </c>
      <c r="B89" t="s">
        <v>340</v>
      </c>
      <c r="C89" t="s">
        <v>341</v>
      </c>
      <c r="D89" t="s">
        <v>20</v>
      </c>
      <c r="E89">
        <v>220809</v>
      </c>
      <c r="F89" t="s">
        <v>41</v>
      </c>
      <c r="G89" t="s">
        <v>22</v>
      </c>
      <c r="H89" t="s">
        <v>22</v>
      </c>
      <c r="I89" t="s">
        <v>22</v>
      </c>
      <c r="J89" t="s">
        <v>22</v>
      </c>
      <c r="K89" t="s">
        <v>22</v>
      </c>
      <c r="L89" t="s">
        <v>22</v>
      </c>
      <c r="M89" t="s">
        <v>22</v>
      </c>
      <c r="N89" t="s">
        <v>24</v>
      </c>
      <c r="O89" t="s">
        <v>23</v>
      </c>
      <c r="P89">
        <v>4</v>
      </c>
      <c r="Q89" t="s">
        <v>29</v>
      </c>
    </row>
    <row r="90" spans="1:17">
      <c r="A90" t="s">
        <v>360</v>
      </c>
      <c r="B90" t="s">
        <v>355</v>
      </c>
      <c r="C90" t="s">
        <v>358</v>
      </c>
      <c r="D90" t="s">
        <v>20</v>
      </c>
      <c r="E90">
        <v>220778</v>
      </c>
      <c r="F90" t="s">
        <v>41</v>
      </c>
      <c r="G90" t="s">
        <v>22</v>
      </c>
      <c r="H90" t="s">
        <v>22</v>
      </c>
      <c r="I90" t="s">
        <v>22</v>
      </c>
      <c r="J90" t="s">
        <v>22</v>
      </c>
      <c r="K90" t="s">
        <v>22</v>
      </c>
      <c r="L90" t="s">
        <v>22</v>
      </c>
      <c r="M90" t="s">
        <v>22</v>
      </c>
      <c r="N90" t="s">
        <v>22</v>
      </c>
      <c r="O90" t="s">
        <v>22</v>
      </c>
      <c r="P90">
        <v>4</v>
      </c>
      <c r="Q90" t="s">
        <v>29</v>
      </c>
    </row>
    <row r="91" spans="1:17">
      <c r="A91" t="s">
        <v>370</v>
      </c>
      <c r="B91" t="s">
        <v>355</v>
      </c>
      <c r="C91" t="s">
        <v>358</v>
      </c>
      <c r="D91" t="s">
        <v>20</v>
      </c>
      <c r="E91">
        <v>220778</v>
      </c>
      <c r="F91" t="s">
        <v>41</v>
      </c>
      <c r="G91" t="s">
        <v>22</v>
      </c>
      <c r="H91" t="s">
        <v>22</v>
      </c>
      <c r="I91" t="s">
        <v>22</v>
      </c>
      <c r="J91" t="s">
        <v>22</v>
      </c>
      <c r="K91" t="s">
        <v>22</v>
      </c>
      <c r="L91" t="s">
        <v>22</v>
      </c>
      <c r="M91" t="s">
        <v>22</v>
      </c>
      <c r="N91" t="s">
        <v>22</v>
      </c>
      <c r="O91" t="s">
        <v>22</v>
      </c>
      <c r="P91">
        <v>4</v>
      </c>
      <c r="Q91" t="s">
        <v>29</v>
      </c>
    </row>
    <row r="92" spans="1:17">
      <c r="A92" t="s">
        <v>379</v>
      </c>
      <c r="B92" t="s">
        <v>373</v>
      </c>
      <c r="C92" t="s">
        <v>374</v>
      </c>
      <c r="D92" t="s">
        <v>20</v>
      </c>
      <c r="E92">
        <v>220700</v>
      </c>
      <c r="F92" t="s">
        <v>41</v>
      </c>
      <c r="G92" t="s">
        <v>24</v>
      </c>
      <c r="H92" t="s">
        <v>24</v>
      </c>
      <c r="I92" t="s">
        <v>24</v>
      </c>
      <c r="J92" t="s">
        <v>24</v>
      </c>
      <c r="K92" t="s">
        <v>24</v>
      </c>
      <c r="L92" t="s">
        <v>24</v>
      </c>
      <c r="M92" t="s">
        <v>24</v>
      </c>
      <c r="N92" t="s">
        <v>24</v>
      </c>
      <c r="O92" t="s">
        <v>24</v>
      </c>
      <c r="P92">
        <v>5</v>
      </c>
      <c r="Q92" t="s">
        <v>36</v>
      </c>
    </row>
    <row r="93" spans="1:17">
      <c r="A93" t="s">
        <v>390</v>
      </c>
      <c r="B93" t="s">
        <v>384</v>
      </c>
      <c r="C93" t="s">
        <v>385</v>
      </c>
      <c r="D93" t="s">
        <v>20</v>
      </c>
      <c r="F93" t="s">
        <v>41</v>
      </c>
      <c r="G93" t="s">
        <v>22</v>
      </c>
      <c r="H93" t="s">
        <v>24</v>
      </c>
      <c r="I93" t="s">
        <v>23</v>
      </c>
      <c r="J93" t="s">
        <v>22</v>
      </c>
      <c r="K93" t="s">
        <v>24</v>
      </c>
      <c r="L93" t="s">
        <v>24</v>
      </c>
      <c r="M93" t="s">
        <v>23</v>
      </c>
      <c r="N93" t="s">
        <v>22</v>
      </c>
      <c r="O93" t="s">
        <v>22</v>
      </c>
      <c r="P93">
        <v>2</v>
      </c>
      <c r="Q93" t="s">
        <v>29</v>
      </c>
    </row>
    <row r="94" spans="1:17">
      <c r="A94" t="s">
        <v>411</v>
      </c>
      <c r="B94" t="s">
        <v>395</v>
      </c>
      <c r="C94" t="s">
        <v>396</v>
      </c>
      <c r="D94" t="s">
        <v>20</v>
      </c>
      <c r="E94">
        <v>220706</v>
      </c>
      <c r="F94" t="s">
        <v>41</v>
      </c>
      <c r="G94" t="s">
        <v>22</v>
      </c>
      <c r="H94" t="s">
        <v>24</v>
      </c>
      <c r="I94" t="s">
        <v>47</v>
      </c>
      <c r="J94" t="s">
        <v>22</v>
      </c>
      <c r="K94" t="s">
        <v>47</v>
      </c>
      <c r="L94" t="s">
        <v>47</v>
      </c>
      <c r="M94" t="s">
        <v>22</v>
      </c>
      <c r="N94" t="s">
        <v>22</v>
      </c>
      <c r="O94" t="s">
        <v>22</v>
      </c>
      <c r="P94">
        <v>4</v>
      </c>
      <c r="Q94" t="s">
        <v>78</v>
      </c>
    </row>
    <row r="95" spans="1:17">
      <c r="F95" s="4" t="s">
        <v>24</v>
      </c>
      <c r="G95" s="5">
        <f>COUNTIF(G77:G94,"Strongly Agree")</f>
        <v>1</v>
      </c>
      <c r="H95" s="5">
        <f t="shared" ref="H95:O95" si="10">COUNTIF(H77:H94,"Strongly Agree")</f>
        <v>5</v>
      </c>
      <c r="I95" s="5">
        <f t="shared" si="10"/>
        <v>1</v>
      </c>
      <c r="J95" s="5">
        <f t="shared" si="10"/>
        <v>4</v>
      </c>
      <c r="K95" s="5">
        <f t="shared" si="10"/>
        <v>2</v>
      </c>
      <c r="L95" s="5">
        <f t="shared" si="10"/>
        <v>5</v>
      </c>
      <c r="M95" s="5">
        <f t="shared" si="10"/>
        <v>3</v>
      </c>
      <c r="N95" s="5">
        <f t="shared" si="10"/>
        <v>3</v>
      </c>
      <c r="O95" s="5">
        <f t="shared" si="10"/>
        <v>1</v>
      </c>
      <c r="P95" s="6">
        <f>COUNTIF(P77:P94,"5")</f>
        <v>6</v>
      </c>
      <c r="Q95" s="6">
        <f>COUNTIF(Q77:Q94,"Highly Satisfied")</f>
        <v>5</v>
      </c>
    </row>
    <row r="96" spans="1:17">
      <c r="F96" s="4" t="s">
        <v>22</v>
      </c>
      <c r="G96" s="5">
        <f>COUNTIF(G77:G94,"Agree")</f>
        <v>15</v>
      </c>
      <c r="H96" s="5">
        <f t="shared" ref="H96:O96" si="11">COUNTIF(H77:H94,"Agree")</f>
        <v>11</v>
      </c>
      <c r="I96" s="5">
        <f t="shared" si="11"/>
        <v>13</v>
      </c>
      <c r="J96" s="5">
        <f t="shared" si="11"/>
        <v>12</v>
      </c>
      <c r="K96" s="5">
        <f t="shared" si="11"/>
        <v>13</v>
      </c>
      <c r="L96" s="5">
        <f t="shared" si="11"/>
        <v>11</v>
      </c>
      <c r="M96" s="5">
        <f t="shared" si="11"/>
        <v>12</v>
      </c>
      <c r="N96" s="5">
        <f t="shared" si="11"/>
        <v>13</v>
      </c>
      <c r="O96" s="5">
        <f t="shared" si="11"/>
        <v>13</v>
      </c>
      <c r="P96" s="6">
        <f>COUNTIF(P77:P94,"4")</f>
        <v>7</v>
      </c>
      <c r="Q96" s="6">
        <f>COUNTIF(Q77:Q94,"Satisfied")</f>
        <v>8</v>
      </c>
    </row>
    <row r="97" spans="6:17">
      <c r="F97" s="4" t="s">
        <v>23</v>
      </c>
      <c r="G97" s="5">
        <f>COUNTIF(G77:G94,"Not Agree &amp; Not Disagree")</f>
        <v>2</v>
      </c>
      <c r="H97" s="5">
        <f t="shared" ref="H97:O97" si="12">COUNTIF(H77:H94,"Not Agree &amp; Not Disagree")</f>
        <v>0</v>
      </c>
      <c r="I97" s="5">
        <f t="shared" si="12"/>
        <v>3</v>
      </c>
      <c r="J97" s="5">
        <f t="shared" si="12"/>
        <v>2</v>
      </c>
      <c r="K97" s="5">
        <f t="shared" si="12"/>
        <v>2</v>
      </c>
      <c r="L97" s="5">
        <f t="shared" si="12"/>
        <v>1</v>
      </c>
      <c r="M97" s="5">
        <f t="shared" si="12"/>
        <v>3</v>
      </c>
      <c r="N97" s="5">
        <f t="shared" si="12"/>
        <v>2</v>
      </c>
      <c r="O97" s="5">
        <f t="shared" si="12"/>
        <v>3</v>
      </c>
      <c r="P97" s="6">
        <f>COUNTIF(P77:P94,3)</f>
        <v>1</v>
      </c>
      <c r="Q97" s="6">
        <f>COUNTIF(Q77:Q94,"Avarage")</f>
        <v>5</v>
      </c>
    </row>
    <row r="98" spans="6:17">
      <c r="F98" s="4" t="s">
        <v>47</v>
      </c>
      <c r="G98" s="5">
        <f>COUNTIF(G77:G94,"Disagree")</f>
        <v>0</v>
      </c>
      <c r="H98" s="5">
        <f t="shared" ref="H98:O98" si="13">COUNTIF(H77:H94,"Disagree")</f>
        <v>0</v>
      </c>
      <c r="I98" s="5">
        <f t="shared" si="13"/>
        <v>1</v>
      </c>
      <c r="J98" s="5">
        <f t="shared" si="13"/>
        <v>0</v>
      </c>
      <c r="K98" s="5">
        <f t="shared" si="13"/>
        <v>1</v>
      </c>
      <c r="L98" s="5">
        <f t="shared" si="13"/>
        <v>1</v>
      </c>
      <c r="M98" s="5">
        <f t="shared" si="13"/>
        <v>0</v>
      </c>
      <c r="N98" s="5">
        <f t="shared" si="13"/>
        <v>0</v>
      </c>
      <c r="O98" s="5">
        <f t="shared" si="13"/>
        <v>1</v>
      </c>
      <c r="P98" s="6">
        <f>COUNTIF(P77:P94,2)</f>
        <v>3</v>
      </c>
      <c r="Q98" s="6">
        <f>COUNTIF(Q77:Q94,"Dissatisfied")</f>
        <v>0</v>
      </c>
    </row>
    <row r="99" spans="6:17">
      <c r="F99" s="4" t="s">
        <v>93</v>
      </c>
      <c r="G99" s="5">
        <f>COUNTIF(G77:G94,"Strongly Disagree")</f>
        <v>0</v>
      </c>
      <c r="H99" s="5">
        <f t="shared" ref="H99:O99" si="14">COUNTIF(H77:H94,"Strongly Disagree")</f>
        <v>0</v>
      </c>
      <c r="I99" s="5">
        <f t="shared" si="14"/>
        <v>0</v>
      </c>
      <c r="J99" s="5">
        <f t="shared" si="14"/>
        <v>0</v>
      </c>
      <c r="K99" s="5">
        <f t="shared" si="14"/>
        <v>0</v>
      </c>
      <c r="L99" s="5">
        <f t="shared" si="14"/>
        <v>0</v>
      </c>
      <c r="M99" s="5">
        <f t="shared" si="14"/>
        <v>0</v>
      </c>
      <c r="N99" s="5">
        <f t="shared" si="14"/>
        <v>0</v>
      </c>
      <c r="O99" s="5">
        <f t="shared" si="14"/>
        <v>0</v>
      </c>
      <c r="P99" s="6">
        <f>COUNTIF(P77:P94,1)</f>
        <v>1</v>
      </c>
      <c r="Q99" s="6">
        <f>COUNTIF(Q77:Q94,"Highly Dissatisfied")</f>
        <v>0</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Q130"/>
  <sheetViews>
    <sheetView topLeftCell="A102" zoomScale="60" zoomScaleNormal="60" workbookViewId="0">
      <selection activeCell="AD146" sqref="AD146"/>
    </sheetView>
  </sheetViews>
  <sheetFormatPr defaultRowHeight="15"/>
  <sheetData>
    <row r="1" spans="1:17" ht="35.1" customHeight="1">
      <c r="A1" t="s">
        <v>0</v>
      </c>
      <c r="B1" t="s">
        <v>1</v>
      </c>
      <c r="C1" t="s">
        <v>2</v>
      </c>
      <c r="D1" t="s">
        <v>3</v>
      </c>
      <c r="E1" t="s">
        <v>4</v>
      </c>
      <c r="F1" t="s">
        <v>5</v>
      </c>
      <c r="G1" s="8" t="s">
        <v>425</v>
      </c>
      <c r="H1" s="8" t="s">
        <v>426</v>
      </c>
      <c r="I1" s="8" t="s">
        <v>427</v>
      </c>
      <c r="J1" s="8" t="s">
        <v>428</v>
      </c>
      <c r="K1" s="8" t="s">
        <v>429</v>
      </c>
      <c r="L1" s="8" t="s">
        <v>430</v>
      </c>
      <c r="M1" s="8" t="s">
        <v>431</v>
      </c>
      <c r="N1" s="8" t="s">
        <v>432</v>
      </c>
      <c r="O1" s="8" t="s">
        <v>433</v>
      </c>
      <c r="P1" s="8" t="s">
        <v>434</v>
      </c>
      <c r="Q1" s="8" t="s">
        <v>435</v>
      </c>
    </row>
    <row r="2" spans="1:17" hidden="1">
      <c r="A2" t="s">
        <v>42</v>
      </c>
      <c r="B2" t="s">
        <v>43</v>
      </c>
      <c r="C2" t="s">
        <v>44</v>
      </c>
      <c r="D2" t="s">
        <v>45</v>
      </c>
      <c r="E2">
        <v>449</v>
      </c>
      <c r="F2" t="s">
        <v>46</v>
      </c>
      <c r="G2" t="s">
        <v>22</v>
      </c>
      <c r="H2" t="s">
        <v>22</v>
      </c>
      <c r="I2" t="s">
        <v>22</v>
      </c>
      <c r="J2" t="s">
        <v>22</v>
      </c>
      <c r="K2" t="s">
        <v>22</v>
      </c>
      <c r="L2" t="s">
        <v>22</v>
      </c>
      <c r="M2" t="s">
        <v>47</v>
      </c>
      <c r="N2" t="s">
        <v>22</v>
      </c>
      <c r="O2" t="s">
        <v>22</v>
      </c>
      <c r="P2">
        <v>4</v>
      </c>
      <c r="Q2" t="s">
        <v>29</v>
      </c>
    </row>
    <row r="3" spans="1:17" hidden="1">
      <c r="A3" t="s">
        <v>71</v>
      </c>
      <c r="B3" t="s">
        <v>72</v>
      </c>
      <c r="C3" t="s">
        <v>73</v>
      </c>
      <c r="D3" t="s">
        <v>45</v>
      </c>
      <c r="F3" t="s">
        <v>46</v>
      </c>
      <c r="G3" t="s">
        <v>22</v>
      </c>
      <c r="H3" t="s">
        <v>22</v>
      </c>
      <c r="I3" t="s">
        <v>22</v>
      </c>
      <c r="J3" t="s">
        <v>22</v>
      </c>
      <c r="K3" t="s">
        <v>22</v>
      </c>
      <c r="L3" t="s">
        <v>22</v>
      </c>
      <c r="M3" t="s">
        <v>22</v>
      </c>
      <c r="N3" t="s">
        <v>22</v>
      </c>
      <c r="O3" t="s">
        <v>23</v>
      </c>
      <c r="P3">
        <v>4</v>
      </c>
      <c r="Q3" t="s">
        <v>36</v>
      </c>
    </row>
    <row r="4" spans="1:17" hidden="1">
      <c r="A4" t="s">
        <v>85</v>
      </c>
      <c r="B4" t="s">
        <v>86</v>
      </c>
      <c r="C4" t="s">
        <v>87</v>
      </c>
      <c r="D4" t="s">
        <v>45</v>
      </c>
      <c r="E4">
        <v>220475</v>
      </c>
      <c r="F4" t="s">
        <v>46</v>
      </c>
      <c r="G4" t="s">
        <v>22</v>
      </c>
      <c r="H4" t="s">
        <v>22</v>
      </c>
      <c r="I4" t="s">
        <v>22</v>
      </c>
      <c r="J4" t="s">
        <v>22</v>
      </c>
      <c r="K4" t="s">
        <v>22</v>
      </c>
      <c r="L4" t="s">
        <v>22</v>
      </c>
      <c r="M4" t="s">
        <v>22</v>
      </c>
      <c r="N4" t="s">
        <v>22</v>
      </c>
      <c r="O4" t="s">
        <v>22</v>
      </c>
      <c r="P4">
        <v>5</v>
      </c>
      <c r="Q4" t="s">
        <v>36</v>
      </c>
    </row>
    <row r="5" spans="1:17" hidden="1">
      <c r="A5" t="s">
        <v>132</v>
      </c>
      <c r="B5" t="s">
        <v>133</v>
      </c>
      <c r="C5" t="s">
        <v>134</v>
      </c>
      <c r="D5" t="s">
        <v>45</v>
      </c>
      <c r="E5">
        <v>220420</v>
      </c>
      <c r="F5" t="s">
        <v>46</v>
      </c>
      <c r="G5" t="s">
        <v>22</v>
      </c>
      <c r="H5" t="s">
        <v>22</v>
      </c>
      <c r="I5" t="s">
        <v>22</v>
      </c>
      <c r="J5" t="s">
        <v>22</v>
      </c>
      <c r="K5" t="s">
        <v>22</v>
      </c>
      <c r="L5" t="s">
        <v>22</v>
      </c>
      <c r="M5" t="s">
        <v>22</v>
      </c>
      <c r="N5" t="s">
        <v>22</v>
      </c>
      <c r="O5" t="s">
        <v>22</v>
      </c>
      <c r="P5">
        <v>4</v>
      </c>
      <c r="Q5" t="s">
        <v>29</v>
      </c>
    </row>
    <row r="6" spans="1:17" hidden="1">
      <c r="A6" t="s">
        <v>140</v>
      </c>
      <c r="B6" t="s">
        <v>141</v>
      </c>
      <c r="C6" t="s">
        <v>142</v>
      </c>
      <c r="D6" t="s">
        <v>45</v>
      </c>
      <c r="F6" t="s">
        <v>46</v>
      </c>
      <c r="G6" t="s">
        <v>47</v>
      </c>
      <c r="H6" t="s">
        <v>47</v>
      </c>
      <c r="I6" t="s">
        <v>22</v>
      </c>
      <c r="J6" t="s">
        <v>22</v>
      </c>
      <c r="K6" t="s">
        <v>22</v>
      </c>
      <c r="L6" t="s">
        <v>22</v>
      </c>
      <c r="M6" t="s">
        <v>22</v>
      </c>
      <c r="N6" t="s">
        <v>22</v>
      </c>
      <c r="O6" t="s">
        <v>22</v>
      </c>
      <c r="P6">
        <v>4</v>
      </c>
      <c r="Q6" t="s">
        <v>36</v>
      </c>
    </row>
    <row r="7" spans="1:17" hidden="1">
      <c r="A7" t="s">
        <v>157</v>
      </c>
      <c r="B7" t="s">
        <v>158</v>
      </c>
      <c r="C7" t="s">
        <v>159</v>
      </c>
      <c r="D7" t="s">
        <v>45</v>
      </c>
      <c r="E7">
        <v>220460</v>
      </c>
      <c r="F7" t="s">
        <v>46</v>
      </c>
      <c r="G7" t="s">
        <v>22</v>
      </c>
      <c r="H7" t="s">
        <v>22</v>
      </c>
      <c r="I7" t="s">
        <v>22</v>
      </c>
      <c r="J7" t="s">
        <v>22</v>
      </c>
      <c r="K7" t="s">
        <v>22</v>
      </c>
      <c r="L7" t="s">
        <v>22</v>
      </c>
      <c r="M7" t="s">
        <v>93</v>
      </c>
      <c r="N7" t="s">
        <v>22</v>
      </c>
      <c r="O7" t="s">
        <v>23</v>
      </c>
      <c r="P7">
        <v>3</v>
      </c>
      <c r="Q7" t="s">
        <v>25</v>
      </c>
    </row>
    <row r="8" spans="1:17" hidden="1">
      <c r="A8" t="s">
        <v>201</v>
      </c>
      <c r="B8" t="s">
        <v>202</v>
      </c>
      <c r="C8" t="s">
        <v>203</v>
      </c>
      <c r="D8" t="s">
        <v>45</v>
      </c>
      <c r="E8">
        <v>220409</v>
      </c>
      <c r="F8" t="s">
        <v>46</v>
      </c>
      <c r="G8" t="s">
        <v>24</v>
      </c>
      <c r="H8" t="s">
        <v>22</v>
      </c>
      <c r="I8" t="s">
        <v>24</v>
      </c>
      <c r="J8" t="s">
        <v>22</v>
      </c>
      <c r="K8" t="s">
        <v>24</v>
      </c>
      <c r="L8" t="s">
        <v>23</v>
      </c>
      <c r="M8" t="s">
        <v>24</v>
      </c>
      <c r="N8" t="s">
        <v>22</v>
      </c>
      <c r="O8" t="s">
        <v>47</v>
      </c>
      <c r="P8">
        <v>5</v>
      </c>
      <c r="Q8" t="s">
        <v>29</v>
      </c>
    </row>
    <row r="9" spans="1:17" hidden="1">
      <c r="A9" t="s">
        <v>242</v>
      </c>
      <c r="B9" t="s">
        <v>243</v>
      </c>
      <c r="C9" t="s">
        <v>244</v>
      </c>
      <c r="D9" t="s">
        <v>45</v>
      </c>
      <c r="E9">
        <v>220433</v>
      </c>
      <c r="F9" t="s">
        <v>46</v>
      </c>
      <c r="G9" t="s">
        <v>22</v>
      </c>
      <c r="H9" t="s">
        <v>22</v>
      </c>
      <c r="I9" t="s">
        <v>22</v>
      </c>
      <c r="J9" t="s">
        <v>22</v>
      </c>
      <c r="K9" t="s">
        <v>22</v>
      </c>
      <c r="L9" t="s">
        <v>22</v>
      </c>
      <c r="M9" t="s">
        <v>22</v>
      </c>
      <c r="N9" t="s">
        <v>22</v>
      </c>
      <c r="O9" t="s">
        <v>22</v>
      </c>
      <c r="P9">
        <v>4</v>
      </c>
      <c r="Q9" t="s">
        <v>78</v>
      </c>
    </row>
    <row r="10" spans="1:17" hidden="1">
      <c r="A10" t="s">
        <v>251</v>
      </c>
      <c r="B10" t="s">
        <v>252</v>
      </c>
      <c r="C10" t="s">
        <v>253</v>
      </c>
      <c r="D10" t="s">
        <v>45</v>
      </c>
      <c r="E10">
        <v>220467</v>
      </c>
      <c r="F10" t="s">
        <v>46</v>
      </c>
      <c r="G10" t="s">
        <v>22</v>
      </c>
      <c r="H10" t="s">
        <v>22</v>
      </c>
      <c r="I10" t="s">
        <v>22</v>
      </c>
      <c r="J10" t="s">
        <v>22</v>
      </c>
      <c r="K10" t="s">
        <v>22</v>
      </c>
      <c r="L10" t="s">
        <v>22</v>
      </c>
      <c r="M10" t="s">
        <v>22</v>
      </c>
      <c r="N10" t="s">
        <v>22</v>
      </c>
      <c r="O10" t="s">
        <v>22</v>
      </c>
      <c r="P10">
        <v>5</v>
      </c>
      <c r="Q10" t="s">
        <v>78</v>
      </c>
    </row>
    <row r="11" spans="1:17" hidden="1">
      <c r="A11" t="s">
        <v>254</v>
      </c>
      <c r="B11" t="s">
        <v>255</v>
      </c>
      <c r="C11" t="s">
        <v>256</v>
      </c>
      <c r="D11" t="s">
        <v>45</v>
      </c>
      <c r="E11">
        <v>220417</v>
      </c>
      <c r="F11" t="s">
        <v>46</v>
      </c>
      <c r="G11" t="s">
        <v>22</v>
      </c>
      <c r="H11" t="s">
        <v>22</v>
      </c>
      <c r="I11" t="s">
        <v>22</v>
      </c>
      <c r="J11" t="s">
        <v>22</v>
      </c>
      <c r="K11" t="s">
        <v>22</v>
      </c>
      <c r="L11" t="s">
        <v>22</v>
      </c>
      <c r="M11" t="s">
        <v>22</v>
      </c>
      <c r="N11" t="s">
        <v>22</v>
      </c>
      <c r="O11" t="s">
        <v>22</v>
      </c>
      <c r="P11">
        <v>5</v>
      </c>
      <c r="Q11" t="s">
        <v>78</v>
      </c>
    </row>
    <row r="12" spans="1:17" hidden="1">
      <c r="A12" t="s">
        <v>257</v>
      </c>
      <c r="B12" t="s">
        <v>148</v>
      </c>
      <c r="C12" t="s">
        <v>152</v>
      </c>
      <c r="D12" t="s">
        <v>45</v>
      </c>
      <c r="E12">
        <v>220391</v>
      </c>
      <c r="F12" t="s">
        <v>46</v>
      </c>
      <c r="G12" t="s">
        <v>22</v>
      </c>
      <c r="H12" t="s">
        <v>22</v>
      </c>
      <c r="I12" t="s">
        <v>22</v>
      </c>
      <c r="J12" t="s">
        <v>22</v>
      </c>
      <c r="K12" t="s">
        <v>22</v>
      </c>
      <c r="L12" t="s">
        <v>22</v>
      </c>
      <c r="M12" t="s">
        <v>22</v>
      </c>
      <c r="N12" t="s">
        <v>22</v>
      </c>
      <c r="O12" t="s">
        <v>23</v>
      </c>
      <c r="P12">
        <v>5</v>
      </c>
      <c r="Q12" t="s">
        <v>78</v>
      </c>
    </row>
    <row r="13" spans="1:17" hidden="1">
      <c r="A13" t="s">
        <v>349</v>
      </c>
      <c r="B13" t="s">
        <v>347</v>
      </c>
      <c r="C13" t="s">
        <v>350</v>
      </c>
      <c r="D13" t="s">
        <v>45</v>
      </c>
      <c r="E13">
        <v>220401</v>
      </c>
      <c r="F13" t="s">
        <v>46</v>
      </c>
      <c r="G13" t="s">
        <v>22</v>
      </c>
      <c r="H13" t="s">
        <v>22</v>
      </c>
      <c r="I13" t="s">
        <v>24</v>
      </c>
      <c r="J13" t="s">
        <v>22</v>
      </c>
      <c r="K13" t="s">
        <v>24</v>
      </c>
      <c r="L13" t="s">
        <v>24</v>
      </c>
      <c r="M13" t="s">
        <v>24</v>
      </c>
      <c r="N13" t="s">
        <v>24</v>
      </c>
      <c r="O13" t="s">
        <v>22</v>
      </c>
      <c r="P13">
        <v>5</v>
      </c>
      <c r="Q13" t="s">
        <v>36</v>
      </c>
    </row>
    <row r="14" spans="1:17">
      <c r="F14" s="4" t="s">
        <v>24</v>
      </c>
      <c r="G14" s="5">
        <f>COUNTIF(G2:G13,"Strongly Agree")</f>
        <v>1</v>
      </c>
      <c r="H14" s="5">
        <f t="shared" ref="H14:O14" si="0">COUNTIF(H2:H13,"Strongly Agree")</f>
        <v>0</v>
      </c>
      <c r="I14" s="5">
        <f t="shared" si="0"/>
        <v>2</v>
      </c>
      <c r="J14" s="5">
        <f t="shared" si="0"/>
        <v>0</v>
      </c>
      <c r="K14" s="5">
        <f t="shared" si="0"/>
        <v>2</v>
      </c>
      <c r="L14" s="5">
        <f t="shared" si="0"/>
        <v>1</v>
      </c>
      <c r="M14" s="5">
        <f t="shared" si="0"/>
        <v>2</v>
      </c>
      <c r="N14" s="5">
        <f t="shared" si="0"/>
        <v>1</v>
      </c>
      <c r="O14" s="5">
        <f t="shared" si="0"/>
        <v>0</v>
      </c>
      <c r="P14" s="6">
        <f>COUNTIF(P2:P13,"5")</f>
        <v>6</v>
      </c>
      <c r="Q14" s="6">
        <f>COUNTIF(Q2:Q13,"Highly Satisfied")</f>
        <v>4</v>
      </c>
    </row>
    <row r="15" spans="1:17">
      <c r="F15" s="4" t="s">
        <v>22</v>
      </c>
      <c r="G15" s="5">
        <f>COUNTIF(G2:G13,"Agree")</f>
        <v>10</v>
      </c>
      <c r="H15" s="5">
        <f t="shared" ref="H15:O15" si="1">COUNTIF(H2:H13,"Agree")</f>
        <v>11</v>
      </c>
      <c r="I15" s="5">
        <f t="shared" si="1"/>
        <v>10</v>
      </c>
      <c r="J15" s="5">
        <f t="shared" si="1"/>
        <v>12</v>
      </c>
      <c r="K15" s="5">
        <f t="shared" si="1"/>
        <v>10</v>
      </c>
      <c r="L15" s="5">
        <f t="shared" si="1"/>
        <v>10</v>
      </c>
      <c r="M15" s="5">
        <f t="shared" si="1"/>
        <v>8</v>
      </c>
      <c r="N15" s="5">
        <f t="shared" si="1"/>
        <v>11</v>
      </c>
      <c r="O15" s="5">
        <f t="shared" si="1"/>
        <v>8</v>
      </c>
      <c r="P15" s="6">
        <f>COUNTIF(P2:P13,"4")</f>
        <v>5</v>
      </c>
      <c r="Q15" s="6">
        <f>COUNTIF(Q2:Q13,"Satisfied")</f>
        <v>3</v>
      </c>
    </row>
    <row r="16" spans="1:17">
      <c r="F16" s="4" t="s">
        <v>23</v>
      </c>
      <c r="G16" s="5">
        <f>COUNTIF(G2:G13,"Not Agree &amp; Not Disagree")</f>
        <v>0</v>
      </c>
      <c r="H16" s="5">
        <f t="shared" ref="H16:O16" si="2">COUNTIF(H2:H13,"Not Agree &amp; Not Disagree")</f>
        <v>0</v>
      </c>
      <c r="I16" s="5">
        <f t="shared" si="2"/>
        <v>0</v>
      </c>
      <c r="J16" s="5">
        <f t="shared" si="2"/>
        <v>0</v>
      </c>
      <c r="K16" s="5">
        <f t="shared" si="2"/>
        <v>0</v>
      </c>
      <c r="L16" s="5">
        <f t="shared" si="2"/>
        <v>1</v>
      </c>
      <c r="M16" s="5">
        <f t="shared" si="2"/>
        <v>0</v>
      </c>
      <c r="N16" s="5">
        <f t="shared" si="2"/>
        <v>0</v>
      </c>
      <c r="O16" s="5">
        <f t="shared" si="2"/>
        <v>3</v>
      </c>
      <c r="P16" s="6">
        <f>COUNTIF(P2:P13,3)</f>
        <v>1</v>
      </c>
      <c r="Q16" s="6">
        <f>COUNTIF(Q2:Q13,"Avarage")</f>
        <v>4</v>
      </c>
    </row>
    <row r="17" spans="6:17">
      <c r="F17" s="4" t="s">
        <v>47</v>
      </c>
      <c r="G17" s="5">
        <f>COUNTIF(G2:G13,"Disagree")</f>
        <v>1</v>
      </c>
      <c r="H17" s="5">
        <f t="shared" ref="H17:O17" si="3">COUNTIF(H2:H13,"Disagree")</f>
        <v>1</v>
      </c>
      <c r="I17" s="5">
        <f t="shared" si="3"/>
        <v>0</v>
      </c>
      <c r="J17" s="5">
        <f t="shared" si="3"/>
        <v>0</v>
      </c>
      <c r="K17" s="5">
        <f t="shared" si="3"/>
        <v>0</v>
      </c>
      <c r="L17" s="5">
        <f t="shared" si="3"/>
        <v>0</v>
      </c>
      <c r="M17" s="5">
        <f t="shared" si="3"/>
        <v>1</v>
      </c>
      <c r="N17" s="5">
        <f t="shared" si="3"/>
        <v>0</v>
      </c>
      <c r="O17" s="5">
        <f t="shared" si="3"/>
        <v>1</v>
      </c>
      <c r="P17" s="6">
        <f>COUNTIF(P2:P13,2)</f>
        <v>0</v>
      </c>
      <c r="Q17" s="6">
        <f>COUNTIF(Q2:Q13,"Dissatisfied")</f>
        <v>0</v>
      </c>
    </row>
    <row r="18" spans="6:17">
      <c r="F18" s="4" t="s">
        <v>93</v>
      </c>
      <c r="G18" s="5">
        <f>COUNTIF(G2:G13,"Strongly Disagree")</f>
        <v>0</v>
      </c>
      <c r="H18" s="5">
        <f t="shared" ref="H18:N18" si="4">COUNTIF(H2:H13,"Strongly Disagree")</f>
        <v>0</v>
      </c>
      <c r="I18" s="5">
        <f t="shared" si="4"/>
        <v>0</v>
      </c>
      <c r="J18" s="5">
        <f t="shared" si="4"/>
        <v>0</v>
      </c>
      <c r="K18" s="5">
        <f t="shared" si="4"/>
        <v>0</v>
      </c>
      <c r="L18" s="5">
        <f t="shared" si="4"/>
        <v>0</v>
      </c>
      <c r="M18" s="5">
        <f t="shared" si="4"/>
        <v>1</v>
      </c>
      <c r="N18" s="5">
        <f t="shared" si="4"/>
        <v>0</v>
      </c>
      <c r="O18" s="5">
        <f>COUNTIF(O2:O13,"Strongly Disagree")</f>
        <v>0</v>
      </c>
      <c r="P18" s="6">
        <f>COUNTIF(P2:P13,1)</f>
        <v>0</v>
      </c>
      <c r="Q18" s="6">
        <f>COUNTIF(Q2:Q13,"Highly Disstisfied")</f>
        <v>1</v>
      </c>
    </row>
    <row r="19" spans="6:17">
      <c r="F19" s="9"/>
      <c r="G19" s="10"/>
      <c r="H19" s="10"/>
      <c r="I19" s="10"/>
      <c r="J19" s="10"/>
      <c r="K19" s="10"/>
      <c r="L19" s="10"/>
      <c r="M19" s="10"/>
      <c r="N19" s="10"/>
      <c r="O19" s="10"/>
      <c r="P19" s="11"/>
      <c r="Q19" s="11"/>
    </row>
    <row r="20" spans="6:17">
      <c r="F20" s="9"/>
      <c r="G20" s="10"/>
      <c r="H20" s="10"/>
      <c r="I20" s="10"/>
      <c r="J20" s="10"/>
      <c r="K20" s="10"/>
      <c r="L20" s="10"/>
      <c r="M20" s="10"/>
      <c r="N20" s="10"/>
      <c r="O20" s="10"/>
      <c r="P20" s="11"/>
      <c r="Q20" s="11"/>
    </row>
    <row r="21" spans="6:17">
      <c r="F21" s="9"/>
      <c r="G21" s="10"/>
      <c r="H21" s="10"/>
      <c r="I21" s="10"/>
      <c r="J21" s="10"/>
      <c r="K21" s="10"/>
      <c r="L21" s="10"/>
      <c r="M21" s="10"/>
      <c r="N21" s="10"/>
      <c r="O21" s="10"/>
      <c r="P21" s="11"/>
      <c r="Q21" s="11"/>
    </row>
    <row r="22" spans="6:17">
      <c r="F22" s="9"/>
      <c r="G22" s="10"/>
      <c r="H22" s="10"/>
      <c r="I22" s="10"/>
      <c r="J22" s="10"/>
      <c r="K22" s="10"/>
      <c r="L22" s="10"/>
      <c r="M22" s="10"/>
      <c r="N22" s="10"/>
      <c r="O22" s="10"/>
      <c r="P22" s="11"/>
      <c r="Q22" s="11"/>
    </row>
    <row r="23" spans="6:17">
      <c r="F23" s="9"/>
      <c r="G23" s="10"/>
      <c r="H23" s="10"/>
      <c r="I23" s="10"/>
      <c r="J23" s="10"/>
      <c r="K23" s="10"/>
      <c r="L23" s="10"/>
      <c r="M23" s="10"/>
      <c r="N23" s="10"/>
      <c r="O23" s="10"/>
      <c r="P23" s="11"/>
      <c r="Q23" s="11"/>
    </row>
    <row r="24" spans="6:17">
      <c r="F24" s="9"/>
      <c r="G24" s="10"/>
      <c r="H24" s="10"/>
      <c r="I24" s="10"/>
      <c r="J24" s="10"/>
      <c r="K24" s="10"/>
      <c r="L24" s="10"/>
      <c r="M24" s="10"/>
      <c r="N24" s="10"/>
      <c r="O24" s="10"/>
      <c r="P24" s="11"/>
      <c r="Q24" s="11"/>
    </row>
    <row r="25" spans="6:17">
      <c r="F25" s="9"/>
      <c r="G25" s="10"/>
      <c r="H25" s="10"/>
      <c r="I25" s="10"/>
      <c r="J25" s="10"/>
      <c r="K25" s="10"/>
      <c r="L25" s="10"/>
      <c r="M25" s="10"/>
      <c r="N25" s="10"/>
      <c r="O25" s="10"/>
      <c r="P25" s="11"/>
      <c r="Q25" s="11"/>
    </row>
    <row r="26" spans="6:17">
      <c r="F26" s="9"/>
      <c r="G26" s="10"/>
      <c r="H26" s="10"/>
      <c r="I26" s="10"/>
      <c r="J26" s="10"/>
      <c r="K26" s="10"/>
      <c r="L26" s="10"/>
      <c r="M26" s="10"/>
      <c r="N26" s="10"/>
      <c r="O26" s="10"/>
      <c r="P26" s="11"/>
      <c r="Q26" s="11"/>
    </row>
    <row r="27" spans="6:17">
      <c r="F27" s="9"/>
      <c r="G27" s="10"/>
      <c r="H27" s="10"/>
      <c r="I27" s="10"/>
      <c r="J27" s="10"/>
      <c r="K27" s="10"/>
      <c r="L27" s="10"/>
      <c r="M27" s="10"/>
      <c r="N27" s="10"/>
      <c r="O27" s="10"/>
      <c r="P27" s="11"/>
      <c r="Q27" s="11"/>
    </row>
    <row r="28" spans="6:17">
      <c r="F28" s="9"/>
      <c r="G28" s="10"/>
      <c r="H28" s="10"/>
      <c r="I28" s="10"/>
      <c r="J28" s="10"/>
      <c r="K28" s="10"/>
      <c r="L28" s="10"/>
      <c r="M28" s="10"/>
      <c r="N28" s="10"/>
      <c r="O28" s="10"/>
      <c r="P28" s="11"/>
      <c r="Q28" s="11"/>
    </row>
    <row r="29" spans="6:17">
      <c r="F29" s="9"/>
      <c r="G29" s="10"/>
      <c r="H29" s="10"/>
      <c r="I29" s="10"/>
      <c r="J29" s="10"/>
      <c r="K29" s="10"/>
      <c r="L29" s="10"/>
      <c r="M29" s="10"/>
      <c r="N29" s="10"/>
      <c r="O29" s="10"/>
      <c r="P29" s="11"/>
      <c r="Q29" s="11"/>
    </row>
    <row r="30" spans="6:17">
      <c r="F30" s="9"/>
      <c r="G30" s="10"/>
      <c r="H30" s="10"/>
      <c r="I30" s="10"/>
      <c r="J30" s="10"/>
      <c r="K30" s="10"/>
      <c r="L30" s="10"/>
      <c r="M30" s="10"/>
      <c r="N30" s="10"/>
      <c r="O30" s="10"/>
      <c r="P30" s="11"/>
      <c r="Q30" s="11"/>
    </row>
    <row r="31" spans="6:17">
      <c r="F31" s="9"/>
      <c r="G31" s="10"/>
      <c r="H31" s="10"/>
      <c r="I31" s="10"/>
      <c r="J31" s="10"/>
      <c r="K31" s="10"/>
      <c r="L31" s="10"/>
      <c r="M31" s="10"/>
      <c r="N31" s="10"/>
      <c r="O31" s="10"/>
      <c r="P31" s="11"/>
      <c r="Q31" s="11"/>
    </row>
    <row r="32" spans="6:17">
      <c r="F32" s="9"/>
      <c r="G32" s="10"/>
      <c r="H32" s="10"/>
      <c r="I32" s="10"/>
      <c r="J32" s="10"/>
      <c r="K32" s="10"/>
      <c r="L32" s="10"/>
      <c r="M32" s="10"/>
      <c r="N32" s="10"/>
      <c r="O32" s="10"/>
      <c r="P32" s="11"/>
      <c r="Q32" s="11"/>
    </row>
    <row r="33" spans="6:17">
      <c r="F33" s="9"/>
      <c r="G33" s="10"/>
      <c r="H33" s="10"/>
      <c r="I33" s="10"/>
      <c r="J33" s="10"/>
      <c r="K33" s="10"/>
      <c r="L33" s="10"/>
      <c r="M33" s="10"/>
      <c r="N33" s="10"/>
      <c r="O33" s="10"/>
      <c r="P33" s="11"/>
      <c r="Q33" s="11"/>
    </row>
    <row r="34" spans="6:17">
      <c r="F34" s="9"/>
      <c r="G34" s="10"/>
      <c r="H34" s="10"/>
      <c r="I34" s="10"/>
      <c r="J34" s="10"/>
      <c r="K34" s="10"/>
      <c r="L34" s="10"/>
      <c r="M34" s="10"/>
      <c r="N34" s="10"/>
      <c r="O34" s="10"/>
      <c r="P34" s="11"/>
      <c r="Q34" s="11"/>
    </row>
    <row r="35" spans="6:17">
      <c r="F35" s="9"/>
      <c r="G35" s="10"/>
      <c r="H35" s="10"/>
      <c r="I35" s="10"/>
      <c r="J35" s="10"/>
      <c r="K35" s="10"/>
      <c r="L35" s="10"/>
      <c r="M35" s="10"/>
      <c r="N35" s="10"/>
      <c r="O35" s="10"/>
      <c r="P35" s="11"/>
      <c r="Q35" s="11"/>
    </row>
    <row r="36" spans="6:17">
      <c r="F36" s="9"/>
      <c r="G36" s="10"/>
      <c r="H36" s="10"/>
      <c r="I36" s="10"/>
      <c r="J36" s="10"/>
      <c r="K36" s="10"/>
      <c r="L36" s="10"/>
      <c r="M36" s="10"/>
      <c r="N36" s="10"/>
      <c r="O36" s="10"/>
      <c r="P36" s="11"/>
      <c r="Q36" s="11"/>
    </row>
    <row r="37" spans="6:17">
      <c r="F37" s="9"/>
      <c r="G37" s="10"/>
      <c r="H37" s="10"/>
      <c r="I37" s="10"/>
      <c r="J37" s="10"/>
      <c r="K37" s="10"/>
      <c r="L37" s="10"/>
      <c r="M37" s="10"/>
      <c r="N37" s="10"/>
      <c r="O37" s="10"/>
      <c r="P37" s="11"/>
      <c r="Q37" s="11"/>
    </row>
    <row r="38" spans="6:17">
      <c r="F38" s="9"/>
      <c r="G38" s="10"/>
      <c r="H38" s="10"/>
      <c r="I38" s="10"/>
      <c r="J38" s="10"/>
      <c r="K38" s="10"/>
      <c r="L38" s="10"/>
      <c r="M38" s="10"/>
      <c r="N38" s="10"/>
      <c r="O38" s="10"/>
      <c r="P38" s="11"/>
      <c r="Q38" s="11"/>
    </row>
    <row r="39" spans="6:17">
      <c r="F39" s="9"/>
      <c r="G39" s="10"/>
      <c r="H39" s="10"/>
      <c r="I39" s="10"/>
      <c r="J39" s="10"/>
      <c r="K39" s="10"/>
      <c r="L39" s="10"/>
      <c r="M39" s="10"/>
      <c r="N39" s="10"/>
      <c r="O39" s="10"/>
      <c r="P39" s="11"/>
      <c r="Q39" s="11"/>
    </row>
    <row r="40" spans="6:17">
      <c r="F40" s="9"/>
      <c r="G40" s="10"/>
      <c r="H40" s="10"/>
      <c r="I40" s="10"/>
      <c r="J40" s="10"/>
      <c r="K40" s="10"/>
      <c r="L40" s="10"/>
      <c r="M40" s="10"/>
      <c r="N40" s="10"/>
      <c r="O40" s="10"/>
      <c r="P40" s="11"/>
      <c r="Q40" s="11"/>
    </row>
    <row r="41" spans="6:17">
      <c r="F41" s="9"/>
      <c r="G41" s="10"/>
      <c r="H41" s="10"/>
      <c r="I41" s="10"/>
      <c r="J41" s="10"/>
      <c r="K41" s="10"/>
      <c r="L41" s="10"/>
      <c r="M41" s="10"/>
      <c r="N41" s="10"/>
      <c r="O41" s="10"/>
      <c r="P41" s="11"/>
      <c r="Q41" s="11"/>
    </row>
    <row r="42" spans="6:17">
      <c r="F42" s="9"/>
      <c r="G42" s="10"/>
      <c r="H42" s="10"/>
      <c r="I42" s="10"/>
      <c r="J42" s="10"/>
      <c r="K42" s="10"/>
      <c r="L42" s="10"/>
      <c r="M42" s="10"/>
      <c r="N42" s="10"/>
      <c r="O42" s="10"/>
      <c r="P42" s="11"/>
      <c r="Q42" s="11"/>
    </row>
    <row r="43" spans="6:17">
      <c r="F43" s="9"/>
      <c r="G43" s="10"/>
      <c r="H43" s="10"/>
      <c r="I43" s="10"/>
      <c r="J43" s="10"/>
      <c r="K43" s="10"/>
      <c r="L43" s="10"/>
      <c r="M43" s="10"/>
      <c r="N43" s="10"/>
      <c r="O43" s="10"/>
      <c r="P43" s="11"/>
      <c r="Q43" s="11"/>
    </row>
    <row r="44" spans="6:17">
      <c r="F44" s="9"/>
      <c r="G44" s="10"/>
      <c r="H44" s="10"/>
      <c r="I44" s="10"/>
      <c r="J44" s="10"/>
      <c r="K44" s="10"/>
      <c r="L44" s="10"/>
      <c r="M44" s="10"/>
      <c r="N44" s="10"/>
      <c r="O44" s="10"/>
      <c r="P44" s="11"/>
      <c r="Q44" s="11"/>
    </row>
    <row r="45" spans="6:17">
      <c r="F45" s="9"/>
      <c r="G45" s="10"/>
      <c r="H45" s="10"/>
      <c r="I45" s="10"/>
      <c r="J45" s="10"/>
      <c r="K45" s="10"/>
      <c r="L45" s="10"/>
      <c r="M45" s="10"/>
      <c r="N45" s="10"/>
      <c r="O45" s="10"/>
      <c r="P45" s="11"/>
      <c r="Q45" s="11"/>
    </row>
    <row r="46" spans="6:17">
      <c r="F46" s="9"/>
      <c r="G46" s="10"/>
      <c r="H46" s="10"/>
      <c r="I46" s="10"/>
      <c r="J46" s="10"/>
      <c r="K46" s="10"/>
      <c r="L46" s="10"/>
      <c r="M46" s="10"/>
      <c r="N46" s="10"/>
      <c r="O46" s="10"/>
      <c r="P46" s="11"/>
      <c r="Q46" s="11"/>
    </row>
    <row r="47" spans="6:17">
      <c r="F47" s="9"/>
      <c r="G47" s="10"/>
      <c r="H47" s="10"/>
      <c r="I47" s="10"/>
      <c r="J47" s="10"/>
      <c r="K47" s="10"/>
      <c r="L47" s="10"/>
      <c r="M47" s="10"/>
      <c r="N47" s="10"/>
      <c r="O47" s="10"/>
      <c r="P47" s="11"/>
      <c r="Q47" s="11"/>
    </row>
    <row r="48" spans="6:17">
      <c r="F48" s="9"/>
      <c r="G48" s="10"/>
      <c r="H48" s="10"/>
      <c r="I48" s="10"/>
      <c r="J48" s="10"/>
      <c r="K48" s="10"/>
      <c r="L48" s="10"/>
      <c r="M48" s="10"/>
      <c r="N48" s="10"/>
      <c r="O48" s="10"/>
      <c r="P48" s="11"/>
      <c r="Q48" s="11"/>
    </row>
    <row r="49" spans="1:17">
      <c r="F49" s="9"/>
      <c r="G49" s="10"/>
      <c r="H49" s="10"/>
      <c r="I49" s="10"/>
      <c r="J49" s="10"/>
      <c r="K49" s="10"/>
      <c r="L49" s="10"/>
      <c r="M49" s="10"/>
      <c r="N49" s="10"/>
      <c r="O49" s="10"/>
      <c r="P49" s="11"/>
      <c r="Q49" s="11"/>
    </row>
    <row r="52" spans="1:17" ht="35.1" customHeight="1">
      <c r="A52" t="s">
        <v>0</v>
      </c>
      <c r="B52" t="s">
        <v>1</v>
      </c>
      <c r="C52" t="s">
        <v>2</v>
      </c>
      <c r="D52" t="s">
        <v>3</v>
      </c>
      <c r="E52" t="s">
        <v>4</v>
      </c>
      <c r="F52" t="s">
        <v>5</v>
      </c>
      <c r="G52" s="8" t="s">
        <v>425</v>
      </c>
      <c r="H52" s="8" t="s">
        <v>426</v>
      </c>
      <c r="I52" s="8" t="s">
        <v>427</v>
      </c>
      <c r="J52" s="8" t="s">
        <v>428</v>
      </c>
      <c r="K52" s="8" t="s">
        <v>429</v>
      </c>
      <c r="L52" s="8" t="s">
        <v>430</v>
      </c>
      <c r="M52" s="8" t="s">
        <v>431</v>
      </c>
      <c r="N52" s="8" t="s">
        <v>432</v>
      </c>
      <c r="O52" s="8" t="s">
        <v>433</v>
      </c>
      <c r="P52" s="8" t="s">
        <v>434</v>
      </c>
      <c r="Q52" s="8" t="s">
        <v>435</v>
      </c>
    </row>
    <row r="53" spans="1:17" hidden="1">
      <c r="A53" t="s">
        <v>166</v>
      </c>
      <c r="B53" t="s">
        <v>161</v>
      </c>
      <c r="C53" t="s">
        <v>164</v>
      </c>
      <c r="D53" t="s">
        <v>40</v>
      </c>
      <c r="E53">
        <v>220585</v>
      </c>
      <c r="F53" t="s">
        <v>46</v>
      </c>
      <c r="G53" t="s">
        <v>93</v>
      </c>
      <c r="H53" t="s">
        <v>93</v>
      </c>
      <c r="I53" t="s">
        <v>24</v>
      </c>
      <c r="J53" t="s">
        <v>22</v>
      </c>
      <c r="K53" t="s">
        <v>93</v>
      </c>
      <c r="L53" t="s">
        <v>22</v>
      </c>
      <c r="M53" t="s">
        <v>93</v>
      </c>
      <c r="N53" t="s">
        <v>93</v>
      </c>
      <c r="O53" t="s">
        <v>22</v>
      </c>
      <c r="P53">
        <v>3</v>
      </c>
      <c r="Q53" t="s">
        <v>36</v>
      </c>
    </row>
    <row r="54" spans="1:17" hidden="1">
      <c r="A54" t="s">
        <v>173</v>
      </c>
      <c r="B54" t="s">
        <v>174</v>
      </c>
      <c r="C54" t="s">
        <v>175</v>
      </c>
      <c r="D54" t="s">
        <v>40</v>
      </c>
      <c r="E54">
        <v>220641</v>
      </c>
      <c r="F54" t="s">
        <v>46</v>
      </c>
      <c r="G54" t="s">
        <v>22</v>
      </c>
      <c r="H54" t="s">
        <v>22</v>
      </c>
      <c r="I54" t="s">
        <v>22</v>
      </c>
      <c r="J54" t="s">
        <v>22</v>
      </c>
      <c r="K54" t="s">
        <v>22</v>
      </c>
      <c r="L54" t="s">
        <v>22</v>
      </c>
      <c r="M54" t="s">
        <v>22</v>
      </c>
      <c r="N54" t="s">
        <v>22</v>
      </c>
      <c r="O54" t="s">
        <v>22</v>
      </c>
      <c r="P54">
        <v>3</v>
      </c>
      <c r="Q54" t="s">
        <v>29</v>
      </c>
    </row>
    <row r="55" spans="1:17" hidden="1">
      <c r="A55" t="s">
        <v>193</v>
      </c>
      <c r="B55" t="s">
        <v>194</v>
      </c>
      <c r="C55" t="s">
        <v>195</v>
      </c>
      <c r="D55" t="s">
        <v>40</v>
      </c>
      <c r="E55">
        <v>220644</v>
      </c>
      <c r="F55" t="s">
        <v>46</v>
      </c>
      <c r="G55" t="s">
        <v>22</v>
      </c>
      <c r="H55" t="s">
        <v>22</v>
      </c>
      <c r="I55" t="s">
        <v>22</v>
      </c>
      <c r="J55" t="s">
        <v>22</v>
      </c>
      <c r="K55" t="s">
        <v>22</v>
      </c>
      <c r="L55" t="s">
        <v>22</v>
      </c>
      <c r="M55" t="s">
        <v>22</v>
      </c>
      <c r="N55" t="s">
        <v>22</v>
      </c>
      <c r="O55" t="s">
        <v>23</v>
      </c>
      <c r="P55">
        <v>4</v>
      </c>
      <c r="Q55" t="s">
        <v>29</v>
      </c>
    </row>
    <row r="56" spans="1:17" hidden="1">
      <c r="A56" t="s">
        <v>274</v>
      </c>
      <c r="B56" t="s">
        <v>275</v>
      </c>
      <c r="C56" t="s">
        <v>276</v>
      </c>
      <c r="D56" t="s">
        <v>40</v>
      </c>
      <c r="E56">
        <v>220621</v>
      </c>
      <c r="F56" t="s">
        <v>46</v>
      </c>
      <c r="G56" t="s">
        <v>22</v>
      </c>
      <c r="H56" t="s">
        <v>22</v>
      </c>
      <c r="I56" t="s">
        <v>22</v>
      </c>
      <c r="J56" t="s">
        <v>22</v>
      </c>
      <c r="K56" t="s">
        <v>22</v>
      </c>
      <c r="L56" t="s">
        <v>22</v>
      </c>
      <c r="M56" t="s">
        <v>22</v>
      </c>
      <c r="N56" t="s">
        <v>22</v>
      </c>
      <c r="O56" t="s">
        <v>22</v>
      </c>
      <c r="P56">
        <v>2</v>
      </c>
      <c r="Q56" t="s">
        <v>78</v>
      </c>
    </row>
    <row r="57" spans="1:17" hidden="1">
      <c r="A57" t="s">
        <v>288</v>
      </c>
      <c r="B57" t="s">
        <v>281</v>
      </c>
      <c r="C57" t="s">
        <v>289</v>
      </c>
      <c r="D57" t="s">
        <v>40</v>
      </c>
      <c r="E57">
        <v>220589</v>
      </c>
      <c r="F57" t="s">
        <v>46</v>
      </c>
      <c r="G57" t="s">
        <v>22</v>
      </c>
      <c r="H57" t="s">
        <v>22</v>
      </c>
      <c r="I57" t="s">
        <v>22</v>
      </c>
      <c r="J57" t="s">
        <v>22</v>
      </c>
      <c r="K57" t="s">
        <v>22</v>
      </c>
      <c r="L57" t="s">
        <v>22</v>
      </c>
      <c r="M57" t="s">
        <v>22</v>
      </c>
      <c r="N57" t="s">
        <v>22</v>
      </c>
      <c r="O57" t="s">
        <v>22</v>
      </c>
      <c r="P57">
        <v>4</v>
      </c>
      <c r="Q57" t="s">
        <v>78</v>
      </c>
    </row>
    <row r="58" spans="1:17" hidden="1">
      <c r="A58" t="s">
        <v>301</v>
      </c>
      <c r="B58" t="s">
        <v>297</v>
      </c>
      <c r="C58" t="s">
        <v>300</v>
      </c>
      <c r="D58" t="s">
        <v>40</v>
      </c>
      <c r="E58">
        <v>220577</v>
      </c>
      <c r="F58" t="s">
        <v>46</v>
      </c>
      <c r="G58" t="s">
        <v>22</v>
      </c>
      <c r="H58" t="s">
        <v>22</v>
      </c>
      <c r="I58" t="s">
        <v>22</v>
      </c>
      <c r="J58" t="s">
        <v>22</v>
      </c>
      <c r="K58" t="s">
        <v>22</v>
      </c>
      <c r="L58" t="s">
        <v>22</v>
      </c>
      <c r="M58" t="s">
        <v>22</v>
      </c>
      <c r="N58" t="s">
        <v>22</v>
      </c>
      <c r="O58" t="s">
        <v>47</v>
      </c>
      <c r="P58">
        <v>5</v>
      </c>
      <c r="Q58" t="s">
        <v>29</v>
      </c>
    </row>
    <row r="59" spans="1:17" hidden="1">
      <c r="A59" t="s">
        <v>304</v>
      </c>
      <c r="B59" t="s">
        <v>305</v>
      </c>
      <c r="C59" t="s">
        <v>306</v>
      </c>
      <c r="D59" t="s">
        <v>40</v>
      </c>
      <c r="E59">
        <v>220607</v>
      </c>
      <c r="F59" t="s">
        <v>46</v>
      </c>
      <c r="G59" t="s">
        <v>22</v>
      </c>
      <c r="H59" t="s">
        <v>22</v>
      </c>
      <c r="I59" t="s">
        <v>22</v>
      </c>
      <c r="J59" t="s">
        <v>22</v>
      </c>
      <c r="K59" t="s">
        <v>22</v>
      </c>
      <c r="L59" t="s">
        <v>47</v>
      </c>
      <c r="M59" t="s">
        <v>47</v>
      </c>
      <c r="N59" t="s">
        <v>22</v>
      </c>
      <c r="O59" t="s">
        <v>22</v>
      </c>
      <c r="P59">
        <v>2</v>
      </c>
      <c r="Q59" t="s">
        <v>29</v>
      </c>
    </row>
    <row r="60" spans="1:17" hidden="1">
      <c r="A60" t="s">
        <v>312</v>
      </c>
      <c r="B60" t="s">
        <v>305</v>
      </c>
      <c r="C60" t="s">
        <v>306</v>
      </c>
      <c r="D60" t="s">
        <v>40</v>
      </c>
      <c r="E60">
        <v>220607</v>
      </c>
      <c r="F60" t="s">
        <v>46</v>
      </c>
      <c r="G60" t="s">
        <v>22</v>
      </c>
      <c r="H60" t="s">
        <v>22</v>
      </c>
      <c r="I60" t="s">
        <v>22</v>
      </c>
      <c r="J60" t="s">
        <v>22</v>
      </c>
      <c r="K60" t="s">
        <v>22</v>
      </c>
      <c r="L60" t="s">
        <v>47</v>
      </c>
      <c r="M60" t="s">
        <v>47</v>
      </c>
      <c r="N60" t="s">
        <v>22</v>
      </c>
      <c r="O60" t="s">
        <v>22</v>
      </c>
      <c r="P60">
        <v>2</v>
      </c>
      <c r="Q60" t="s">
        <v>29</v>
      </c>
    </row>
    <row r="61" spans="1:17" hidden="1">
      <c r="A61" t="s">
        <v>330</v>
      </c>
      <c r="B61" t="s">
        <v>331</v>
      </c>
      <c r="C61" t="s">
        <v>332</v>
      </c>
      <c r="D61" t="s">
        <v>40</v>
      </c>
      <c r="E61">
        <v>220561</v>
      </c>
      <c r="F61" t="s">
        <v>46</v>
      </c>
      <c r="G61" t="s">
        <v>22</v>
      </c>
      <c r="H61" t="s">
        <v>22</v>
      </c>
      <c r="I61" t="s">
        <v>22</v>
      </c>
      <c r="J61" t="s">
        <v>22</v>
      </c>
      <c r="K61" t="s">
        <v>22</v>
      </c>
      <c r="L61" t="s">
        <v>47</v>
      </c>
      <c r="M61" t="s">
        <v>47</v>
      </c>
      <c r="N61" t="s">
        <v>22</v>
      </c>
      <c r="O61" t="s">
        <v>22</v>
      </c>
      <c r="P61">
        <v>2</v>
      </c>
      <c r="Q61" t="s">
        <v>78</v>
      </c>
    </row>
    <row r="62" spans="1:17" hidden="1">
      <c r="A62" t="s">
        <v>336</v>
      </c>
      <c r="B62" t="s">
        <v>331</v>
      </c>
      <c r="C62" t="s">
        <v>337</v>
      </c>
      <c r="D62" t="s">
        <v>40</v>
      </c>
      <c r="E62">
        <v>220561</v>
      </c>
      <c r="F62" t="s">
        <v>46</v>
      </c>
      <c r="G62" t="s">
        <v>22</v>
      </c>
      <c r="H62" t="s">
        <v>22</v>
      </c>
      <c r="I62" t="s">
        <v>22</v>
      </c>
      <c r="J62" t="s">
        <v>22</v>
      </c>
      <c r="K62" t="s">
        <v>22</v>
      </c>
      <c r="L62" t="s">
        <v>47</v>
      </c>
      <c r="M62" t="s">
        <v>47</v>
      </c>
      <c r="N62" t="s">
        <v>47</v>
      </c>
      <c r="O62" t="s">
        <v>22</v>
      </c>
      <c r="P62">
        <v>2</v>
      </c>
      <c r="Q62" t="s">
        <v>78</v>
      </c>
    </row>
    <row r="63" spans="1:17" hidden="1">
      <c r="A63" t="s">
        <v>404</v>
      </c>
      <c r="B63" t="s">
        <v>399</v>
      </c>
      <c r="C63" t="s">
        <v>400</v>
      </c>
      <c r="D63" t="s">
        <v>40</v>
      </c>
      <c r="F63" t="s">
        <v>46</v>
      </c>
      <c r="G63" t="s">
        <v>22</v>
      </c>
      <c r="H63" t="s">
        <v>22</v>
      </c>
      <c r="I63" t="s">
        <v>22</v>
      </c>
      <c r="J63" t="s">
        <v>22</v>
      </c>
      <c r="K63" t="s">
        <v>22</v>
      </c>
      <c r="L63" t="s">
        <v>22</v>
      </c>
      <c r="M63" t="s">
        <v>22</v>
      </c>
      <c r="N63" t="s">
        <v>22</v>
      </c>
      <c r="O63" t="s">
        <v>22</v>
      </c>
      <c r="P63">
        <v>3</v>
      </c>
      <c r="Q63" t="s">
        <v>78</v>
      </c>
    </row>
    <row r="64" spans="1:17">
      <c r="F64" s="4" t="s">
        <v>24</v>
      </c>
      <c r="G64" s="5">
        <f>COUNTIF(G53:G63,"Strongly Agree")</f>
        <v>0</v>
      </c>
      <c r="H64" s="5">
        <f t="shared" ref="H64:O64" si="5">COUNTIF(H53:H63,"Strongly Agree")</f>
        <v>0</v>
      </c>
      <c r="I64" s="5">
        <f t="shared" si="5"/>
        <v>1</v>
      </c>
      <c r="J64" s="5">
        <f t="shared" si="5"/>
        <v>0</v>
      </c>
      <c r="K64" s="5">
        <f t="shared" si="5"/>
        <v>0</v>
      </c>
      <c r="L64" s="5">
        <f t="shared" si="5"/>
        <v>0</v>
      </c>
      <c r="M64" s="5">
        <f t="shared" si="5"/>
        <v>0</v>
      </c>
      <c r="N64" s="5">
        <f t="shared" si="5"/>
        <v>0</v>
      </c>
      <c r="O64" s="5">
        <f t="shared" si="5"/>
        <v>0</v>
      </c>
      <c r="P64" s="6">
        <f>COUNTIF(P53:P63,"5")</f>
        <v>1</v>
      </c>
      <c r="Q64" s="6">
        <f>COUNTIF(Q53:Q63,"Highly Satisfied")</f>
        <v>1</v>
      </c>
    </row>
    <row r="65" spans="6:17">
      <c r="F65" s="4" t="s">
        <v>22</v>
      </c>
      <c r="G65" s="5">
        <f>COUNTIF(G53:G63,"Agree")</f>
        <v>10</v>
      </c>
      <c r="H65" s="5">
        <f t="shared" ref="H65:O65" si="6">COUNTIF(H53:H63,"Agree")</f>
        <v>10</v>
      </c>
      <c r="I65" s="5">
        <f t="shared" si="6"/>
        <v>10</v>
      </c>
      <c r="J65" s="5">
        <f t="shared" si="6"/>
        <v>11</v>
      </c>
      <c r="K65" s="5">
        <f t="shared" si="6"/>
        <v>10</v>
      </c>
      <c r="L65" s="5">
        <f t="shared" si="6"/>
        <v>7</v>
      </c>
      <c r="M65" s="5">
        <f t="shared" si="6"/>
        <v>6</v>
      </c>
      <c r="N65" s="5">
        <f t="shared" si="6"/>
        <v>9</v>
      </c>
      <c r="O65" s="5">
        <f t="shared" si="6"/>
        <v>9</v>
      </c>
      <c r="P65" s="6">
        <f>COUNTIF(P53:P63,"4")</f>
        <v>2</v>
      </c>
      <c r="Q65" s="6">
        <f>COUNTIF(Q53:Q63,"Satisfied")</f>
        <v>5</v>
      </c>
    </row>
    <row r="66" spans="6:17">
      <c r="F66" s="4" t="s">
        <v>23</v>
      </c>
      <c r="G66" s="5">
        <f>COUNTIF(G53:G63,"Not Agree &amp; Not Disagree")</f>
        <v>0</v>
      </c>
      <c r="H66" s="5">
        <f t="shared" ref="H66:O66" si="7">COUNTIF(H53:H63,"Not Agree &amp; Not Disagree")</f>
        <v>0</v>
      </c>
      <c r="I66" s="5">
        <f t="shared" si="7"/>
        <v>0</v>
      </c>
      <c r="J66" s="5">
        <f t="shared" si="7"/>
        <v>0</v>
      </c>
      <c r="K66" s="5">
        <f t="shared" si="7"/>
        <v>0</v>
      </c>
      <c r="L66" s="5">
        <f t="shared" si="7"/>
        <v>0</v>
      </c>
      <c r="M66" s="5">
        <f t="shared" si="7"/>
        <v>0</v>
      </c>
      <c r="N66" s="5">
        <f t="shared" si="7"/>
        <v>0</v>
      </c>
      <c r="O66" s="5">
        <f t="shared" si="7"/>
        <v>1</v>
      </c>
      <c r="P66" s="6">
        <f>COUNTIF(P53:P63,3)</f>
        <v>3</v>
      </c>
      <c r="Q66" s="6">
        <f>COUNTIF(Q53:Q63,"Avarage")</f>
        <v>5</v>
      </c>
    </row>
    <row r="67" spans="6:17">
      <c r="F67" s="4" t="s">
        <v>47</v>
      </c>
      <c r="G67" s="5">
        <f>COUNTIF(G53:G63,"Disagree")</f>
        <v>0</v>
      </c>
      <c r="H67" s="5">
        <f t="shared" ref="H67:O67" si="8">COUNTIF(H53:H63,"Disagree")</f>
        <v>0</v>
      </c>
      <c r="I67" s="5">
        <f t="shared" si="8"/>
        <v>0</v>
      </c>
      <c r="J67" s="5">
        <f t="shared" si="8"/>
        <v>0</v>
      </c>
      <c r="K67" s="5">
        <f t="shared" si="8"/>
        <v>0</v>
      </c>
      <c r="L67" s="5">
        <f t="shared" si="8"/>
        <v>4</v>
      </c>
      <c r="M67" s="5">
        <f t="shared" si="8"/>
        <v>4</v>
      </c>
      <c r="N67" s="5">
        <f t="shared" si="8"/>
        <v>1</v>
      </c>
      <c r="O67" s="5">
        <f t="shared" si="8"/>
        <v>1</v>
      </c>
      <c r="P67" s="6">
        <f>COUNTIF(P53:P63,2)</f>
        <v>5</v>
      </c>
      <c r="Q67" s="6">
        <f>COUNTIF(Q53:Q63,"Dissatisfied")</f>
        <v>0</v>
      </c>
    </row>
    <row r="68" spans="6:17">
      <c r="F68" s="4" t="s">
        <v>93</v>
      </c>
      <c r="G68" s="5">
        <f>COUNTIF(G53:G63,"Strongly Disagree")</f>
        <v>1</v>
      </c>
      <c r="H68" s="5">
        <f t="shared" ref="H68:O68" si="9">COUNTIF(H53:H63,"Strongly Disagree")</f>
        <v>1</v>
      </c>
      <c r="I68" s="5">
        <f t="shared" si="9"/>
        <v>0</v>
      </c>
      <c r="J68" s="5">
        <f t="shared" si="9"/>
        <v>0</v>
      </c>
      <c r="K68" s="5">
        <f t="shared" si="9"/>
        <v>1</v>
      </c>
      <c r="L68" s="5">
        <f t="shared" si="9"/>
        <v>0</v>
      </c>
      <c r="M68" s="5">
        <f t="shared" si="9"/>
        <v>1</v>
      </c>
      <c r="N68" s="5">
        <f t="shared" si="9"/>
        <v>1</v>
      </c>
      <c r="O68" s="5">
        <f t="shared" si="9"/>
        <v>0</v>
      </c>
      <c r="P68" s="6">
        <f>COUNTIF(P53:P63,1)</f>
        <v>0</v>
      </c>
      <c r="Q68" s="6">
        <f>COUNTIF(Q53:Q63,"Highly Dissatisfied")</f>
        <v>0</v>
      </c>
    </row>
    <row r="102" spans="1:17" ht="34.5" customHeight="1">
      <c r="A102" t="s">
        <v>0</v>
      </c>
      <c r="B102" t="s">
        <v>1</v>
      </c>
      <c r="C102" t="s">
        <v>2</v>
      </c>
      <c r="D102" t="s">
        <v>3</v>
      </c>
      <c r="E102" t="s">
        <v>4</v>
      </c>
      <c r="F102" t="s">
        <v>5</v>
      </c>
      <c r="G102" s="8" t="s">
        <v>425</v>
      </c>
      <c r="H102" s="8" t="s">
        <v>426</v>
      </c>
      <c r="I102" s="8" t="s">
        <v>427</v>
      </c>
      <c r="J102" s="8" t="s">
        <v>428</v>
      </c>
      <c r="K102" s="8" t="s">
        <v>429</v>
      </c>
      <c r="L102" s="8" t="s">
        <v>430</v>
      </c>
      <c r="M102" s="8" t="s">
        <v>431</v>
      </c>
      <c r="N102" s="8" t="s">
        <v>432</v>
      </c>
      <c r="O102" s="8" t="s">
        <v>433</v>
      </c>
      <c r="P102" s="8" t="s">
        <v>434</v>
      </c>
      <c r="Q102" s="8" t="s">
        <v>435</v>
      </c>
    </row>
    <row r="103" spans="1:17" hidden="1">
      <c r="A103" t="s">
        <v>57</v>
      </c>
      <c r="B103" t="s">
        <v>58</v>
      </c>
      <c r="C103" t="s">
        <v>59</v>
      </c>
      <c r="D103" t="s">
        <v>20</v>
      </c>
      <c r="E103">
        <v>220804</v>
      </c>
      <c r="F103" t="s">
        <v>46</v>
      </c>
      <c r="G103" t="s">
        <v>22</v>
      </c>
      <c r="H103" t="s">
        <v>22</v>
      </c>
      <c r="I103" t="s">
        <v>22</v>
      </c>
      <c r="J103" t="s">
        <v>22</v>
      </c>
      <c r="K103" t="s">
        <v>22</v>
      </c>
      <c r="L103" t="s">
        <v>22</v>
      </c>
      <c r="M103" t="s">
        <v>22</v>
      </c>
      <c r="N103" t="s">
        <v>22</v>
      </c>
      <c r="O103" t="s">
        <v>22</v>
      </c>
      <c r="P103">
        <v>2</v>
      </c>
      <c r="Q103" t="s">
        <v>29</v>
      </c>
    </row>
    <row r="104" spans="1:17" hidden="1">
      <c r="A104" t="s">
        <v>102</v>
      </c>
      <c r="B104" t="s">
        <v>96</v>
      </c>
      <c r="C104" t="s">
        <v>97</v>
      </c>
      <c r="D104" t="s">
        <v>20</v>
      </c>
      <c r="E104">
        <v>220747</v>
      </c>
      <c r="F104" t="s">
        <v>46</v>
      </c>
      <c r="G104" t="s">
        <v>22</v>
      </c>
      <c r="H104" t="s">
        <v>22</v>
      </c>
      <c r="I104" t="s">
        <v>22</v>
      </c>
      <c r="J104" t="s">
        <v>22</v>
      </c>
      <c r="K104" t="s">
        <v>22</v>
      </c>
      <c r="L104" t="s">
        <v>22</v>
      </c>
      <c r="M104" t="s">
        <v>22</v>
      </c>
      <c r="N104" t="s">
        <v>22</v>
      </c>
      <c r="O104" t="s">
        <v>22</v>
      </c>
      <c r="P104">
        <v>5</v>
      </c>
      <c r="Q104" t="s">
        <v>78</v>
      </c>
    </row>
    <row r="105" spans="1:17" hidden="1">
      <c r="A105" t="s">
        <v>114</v>
      </c>
      <c r="B105" t="s">
        <v>111</v>
      </c>
      <c r="C105" t="s">
        <v>112</v>
      </c>
      <c r="D105" t="s">
        <v>20</v>
      </c>
      <c r="E105">
        <v>220702</v>
      </c>
      <c r="F105" t="s">
        <v>46</v>
      </c>
      <c r="G105" t="s">
        <v>22</v>
      </c>
      <c r="H105" t="s">
        <v>24</v>
      </c>
      <c r="I105" t="s">
        <v>22</v>
      </c>
      <c r="J105" t="s">
        <v>24</v>
      </c>
      <c r="K105" t="s">
        <v>22</v>
      </c>
      <c r="L105" t="s">
        <v>24</v>
      </c>
      <c r="M105" t="s">
        <v>22</v>
      </c>
      <c r="N105" t="s">
        <v>22</v>
      </c>
      <c r="O105" t="s">
        <v>24</v>
      </c>
      <c r="P105">
        <v>1</v>
      </c>
      <c r="Q105" t="s">
        <v>36</v>
      </c>
    </row>
    <row r="106" spans="1:17" hidden="1">
      <c r="A106" t="s">
        <v>124</v>
      </c>
      <c r="B106" t="s">
        <v>117</v>
      </c>
      <c r="C106" t="s">
        <v>118</v>
      </c>
      <c r="D106" t="s">
        <v>20</v>
      </c>
      <c r="E106">
        <v>220705</v>
      </c>
      <c r="F106" t="s">
        <v>46</v>
      </c>
      <c r="G106" t="s">
        <v>22</v>
      </c>
      <c r="H106" t="s">
        <v>24</v>
      </c>
      <c r="I106" t="s">
        <v>22</v>
      </c>
      <c r="J106" t="s">
        <v>24</v>
      </c>
      <c r="K106" t="s">
        <v>22</v>
      </c>
      <c r="L106" t="s">
        <v>24</v>
      </c>
      <c r="M106" t="s">
        <v>22</v>
      </c>
      <c r="N106" t="s">
        <v>22</v>
      </c>
      <c r="O106" t="s">
        <v>24</v>
      </c>
      <c r="P106">
        <v>4</v>
      </c>
      <c r="Q106" t="s">
        <v>36</v>
      </c>
    </row>
    <row r="107" spans="1:17" hidden="1">
      <c r="A107" t="s">
        <v>181</v>
      </c>
      <c r="B107" t="s">
        <v>177</v>
      </c>
      <c r="C107" t="s">
        <v>178</v>
      </c>
      <c r="D107" t="s">
        <v>20</v>
      </c>
      <c r="E107">
        <v>220791</v>
      </c>
      <c r="F107" t="s">
        <v>46</v>
      </c>
      <c r="G107" t="s">
        <v>22</v>
      </c>
      <c r="H107" t="s">
        <v>22</v>
      </c>
      <c r="I107" t="s">
        <v>22</v>
      </c>
      <c r="J107" t="s">
        <v>22</v>
      </c>
      <c r="K107" t="s">
        <v>24</v>
      </c>
      <c r="L107" t="s">
        <v>22</v>
      </c>
      <c r="M107" t="s">
        <v>24</v>
      </c>
      <c r="N107" t="s">
        <v>22</v>
      </c>
      <c r="O107" t="s">
        <v>22</v>
      </c>
      <c r="P107">
        <v>4</v>
      </c>
      <c r="Q107" t="s">
        <v>29</v>
      </c>
    </row>
    <row r="108" spans="1:17" hidden="1">
      <c r="A108" t="s">
        <v>197</v>
      </c>
      <c r="B108" t="s">
        <v>188</v>
      </c>
      <c r="C108" t="s">
        <v>189</v>
      </c>
      <c r="D108" t="s">
        <v>20</v>
      </c>
      <c r="E108">
        <v>220731</v>
      </c>
      <c r="F108" t="s">
        <v>46</v>
      </c>
      <c r="G108" t="s">
        <v>22</v>
      </c>
      <c r="H108" t="s">
        <v>22</v>
      </c>
      <c r="I108" t="s">
        <v>22</v>
      </c>
      <c r="J108" t="s">
        <v>22</v>
      </c>
      <c r="K108" t="s">
        <v>22</v>
      </c>
      <c r="L108" t="s">
        <v>22</v>
      </c>
      <c r="M108" t="s">
        <v>22</v>
      </c>
      <c r="N108" t="s">
        <v>22</v>
      </c>
      <c r="O108" t="s">
        <v>22</v>
      </c>
      <c r="P108">
        <v>4</v>
      </c>
      <c r="Q108" t="s">
        <v>138</v>
      </c>
    </row>
    <row r="109" spans="1:17" hidden="1">
      <c r="A109" t="s">
        <v>225</v>
      </c>
      <c r="B109" t="s">
        <v>220</v>
      </c>
      <c r="C109" t="s">
        <v>223</v>
      </c>
      <c r="D109" t="s">
        <v>20</v>
      </c>
      <c r="F109" t="s">
        <v>46</v>
      </c>
      <c r="G109" t="s">
        <v>22</v>
      </c>
      <c r="H109" t="s">
        <v>22</v>
      </c>
      <c r="I109" t="s">
        <v>22</v>
      </c>
      <c r="J109" t="s">
        <v>22</v>
      </c>
      <c r="K109" t="s">
        <v>22</v>
      </c>
      <c r="L109" t="s">
        <v>22</v>
      </c>
      <c r="M109" t="s">
        <v>24</v>
      </c>
      <c r="N109" t="s">
        <v>22</v>
      </c>
      <c r="O109" t="s">
        <v>22</v>
      </c>
      <c r="P109">
        <v>5</v>
      </c>
      <c r="Q109" t="s">
        <v>29</v>
      </c>
    </row>
    <row r="110" spans="1:17" hidden="1">
      <c r="A110" t="s">
        <v>229</v>
      </c>
      <c r="B110" t="s">
        <v>230</v>
      </c>
      <c r="C110" t="s">
        <v>231</v>
      </c>
      <c r="D110" t="s">
        <v>20</v>
      </c>
      <c r="F110" t="s">
        <v>46</v>
      </c>
      <c r="G110" t="s">
        <v>93</v>
      </c>
      <c r="H110" t="s">
        <v>22</v>
      </c>
      <c r="I110" t="s">
        <v>24</v>
      </c>
      <c r="J110" t="s">
        <v>47</v>
      </c>
      <c r="K110" t="s">
        <v>47</v>
      </c>
      <c r="L110" t="s">
        <v>22</v>
      </c>
      <c r="M110" t="s">
        <v>47</v>
      </c>
      <c r="N110" t="s">
        <v>24</v>
      </c>
      <c r="O110" t="s">
        <v>93</v>
      </c>
      <c r="P110">
        <v>1</v>
      </c>
      <c r="Q110" t="s">
        <v>78</v>
      </c>
    </row>
    <row r="111" spans="1:17" hidden="1">
      <c r="A111" t="s">
        <v>235</v>
      </c>
      <c r="B111" t="s">
        <v>236</v>
      </c>
      <c r="C111" t="s">
        <v>237</v>
      </c>
      <c r="D111" t="s">
        <v>20</v>
      </c>
      <c r="E111">
        <v>220707</v>
      </c>
      <c r="F111" t="s">
        <v>46</v>
      </c>
      <c r="G111" t="s">
        <v>22</v>
      </c>
      <c r="H111" t="s">
        <v>22</v>
      </c>
      <c r="I111" t="s">
        <v>22</v>
      </c>
      <c r="J111" t="s">
        <v>22</v>
      </c>
      <c r="K111" t="s">
        <v>22</v>
      </c>
      <c r="L111" t="s">
        <v>22</v>
      </c>
      <c r="M111" t="s">
        <v>22</v>
      </c>
      <c r="N111" t="s">
        <v>22</v>
      </c>
      <c r="O111" t="s">
        <v>22</v>
      </c>
      <c r="P111">
        <v>4</v>
      </c>
      <c r="Q111" t="s">
        <v>36</v>
      </c>
    </row>
    <row r="112" spans="1:17" hidden="1">
      <c r="A112" t="s">
        <v>248</v>
      </c>
      <c r="B112" t="s">
        <v>249</v>
      </c>
      <c r="C112" t="s">
        <v>250</v>
      </c>
      <c r="D112" t="s">
        <v>20</v>
      </c>
      <c r="E112">
        <v>220768</v>
      </c>
      <c r="F112" t="s">
        <v>46</v>
      </c>
      <c r="G112" t="s">
        <v>23</v>
      </c>
      <c r="H112" t="s">
        <v>22</v>
      </c>
      <c r="I112" t="s">
        <v>24</v>
      </c>
      <c r="J112" t="s">
        <v>22</v>
      </c>
      <c r="K112" t="s">
        <v>22</v>
      </c>
      <c r="L112" t="s">
        <v>47</v>
      </c>
      <c r="M112" t="s">
        <v>22</v>
      </c>
      <c r="N112" t="s">
        <v>22</v>
      </c>
      <c r="O112" t="s">
        <v>47</v>
      </c>
      <c r="P112">
        <v>4</v>
      </c>
      <c r="Q112" t="s">
        <v>36</v>
      </c>
    </row>
    <row r="113" spans="1:17" hidden="1">
      <c r="A113" t="s">
        <v>261</v>
      </c>
      <c r="B113" t="s">
        <v>259</v>
      </c>
      <c r="C113" t="s">
        <v>262</v>
      </c>
      <c r="D113" t="s">
        <v>20</v>
      </c>
      <c r="F113" t="s">
        <v>46</v>
      </c>
      <c r="G113" t="s">
        <v>22</v>
      </c>
      <c r="H113" t="s">
        <v>22</v>
      </c>
      <c r="I113" t="s">
        <v>22</v>
      </c>
      <c r="J113" t="s">
        <v>22</v>
      </c>
      <c r="K113" t="s">
        <v>24</v>
      </c>
      <c r="L113" t="s">
        <v>24</v>
      </c>
      <c r="M113" t="s">
        <v>22</v>
      </c>
      <c r="N113" t="s">
        <v>22</v>
      </c>
      <c r="O113" t="s">
        <v>23</v>
      </c>
      <c r="P113">
        <v>4</v>
      </c>
      <c r="Q113" t="s">
        <v>36</v>
      </c>
    </row>
    <row r="114" spans="1:17" hidden="1">
      <c r="A114" t="s">
        <v>266</v>
      </c>
      <c r="B114" t="s">
        <v>267</v>
      </c>
      <c r="C114" t="s">
        <v>268</v>
      </c>
      <c r="D114" t="s">
        <v>20</v>
      </c>
      <c r="E114" s="3">
        <v>44796</v>
      </c>
      <c r="F114" t="s">
        <v>46</v>
      </c>
      <c r="G114" t="s">
        <v>22</v>
      </c>
      <c r="H114" t="s">
        <v>22</v>
      </c>
      <c r="I114" t="s">
        <v>24</v>
      </c>
      <c r="J114" t="s">
        <v>24</v>
      </c>
      <c r="K114" t="s">
        <v>22</v>
      </c>
      <c r="L114" t="s">
        <v>22</v>
      </c>
      <c r="M114" t="s">
        <v>22</v>
      </c>
      <c r="N114" t="s">
        <v>22</v>
      </c>
      <c r="O114" t="s">
        <v>23</v>
      </c>
      <c r="P114">
        <v>4</v>
      </c>
      <c r="Q114" t="s">
        <v>29</v>
      </c>
    </row>
    <row r="115" spans="1:17" hidden="1">
      <c r="A115" t="s">
        <v>283</v>
      </c>
      <c r="B115" t="s">
        <v>259</v>
      </c>
      <c r="C115" t="s">
        <v>262</v>
      </c>
      <c r="D115" t="s">
        <v>20</v>
      </c>
      <c r="F115" t="s">
        <v>46</v>
      </c>
      <c r="G115" t="s">
        <v>22</v>
      </c>
      <c r="H115" t="s">
        <v>22</v>
      </c>
      <c r="I115" t="s">
        <v>22</v>
      </c>
      <c r="J115" t="s">
        <v>22</v>
      </c>
      <c r="K115" t="s">
        <v>22</v>
      </c>
      <c r="L115" t="s">
        <v>22</v>
      </c>
      <c r="M115" t="s">
        <v>22</v>
      </c>
      <c r="N115" t="s">
        <v>22</v>
      </c>
      <c r="O115" t="s">
        <v>22</v>
      </c>
      <c r="P115">
        <v>3</v>
      </c>
      <c r="Q115" t="s">
        <v>78</v>
      </c>
    </row>
    <row r="116" spans="1:17" hidden="1">
      <c r="A116" t="s">
        <v>293</v>
      </c>
      <c r="B116" t="s">
        <v>294</v>
      </c>
      <c r="C116" t="s">
        <v>295</v>
      </c>
      <c r="D116" t="s">
        <v>20</v>
      </c>
      <c r="E116">
        <v>220736</v>
      </c>
      <c r="F116" t="s">
        <v>46</v>
      </c>
      <c r="G116" t="s">
        <v>22</v>
      </c>
      <c r="H116" t="s">
        <v>22</v>
      </c>
      <c r="I116" t="s">
        <v>22</v>
      </c>
      <c r="J116" t="s">
        <v>22</v>
      </c>
      <c r="K116" t="s">
        <v>22</v>
      </c>
      <c r="L116" t="s">
        <v>22</v>
      </c>
      <c r="M116" t="s">
        <v>22</v>
      </c>
      <c r="N116" t="s">
        <v>22</v>
      </c>
      <c r="O116" t="s">
        <v>22</v>
      </c>
      <c r="P116">
        <v>1</v>
      </c>
      <c r="Q116" t="s">
        <v>36</v>
      </c>
    </row>
    <row r="117" spans="1:17" hidden="1">
      <c r="A117" t="s">
        <v>315</v>
      </c>
      <c r="B117" t="s">
        <v>18</v>
      </c>
      <c r="C117" t="s">
        <v>19</v>
      </c>
      <c r="D117" t="s">
        <v>20</v>
      </c>
      <c r="E117">
        <v>220715</v>
      </c>
      <c r="F117" t="s">
        <v>46</v>
      </c>
      <c r="G117" t="s">
        <v>22</v>
      </c>
      <c r="H117" t="s">
        <v>22</v>
      </c>
      <c r="I117" t="s">
        <v>22</v>
      </c>
      <c r="J117" t="s">
        <v>22</v>
      </c>
      <c r="K117" t="s">
        <v>22</v>
      </c>
      <c r="L117" t="s">
        <v>22</v>
      </c>
      <c r="M117" t="s">
        <v>22</v>
      </c>
      <c r="N117" t="s">
        <v>22</v>
      </c>
      <c r="O117" t="s">
        <v>22</v>
      </c>
      <c r="P117">
        <v>4</v>
      </c>
      <c r="Q117" t="s">
        <v>29</v>
      </c>
    </row>
    <row r="118" spans="1:17" hidden="1">
      <c r="A118" t="s">
        <v>322</v>
      </c>
      <c r="B118" t="s">
        <v>309</v>
      </c>
      <c r="C118" t="s">
        <v>310</v>
      </c>
      <c r="D118" t="s">
        <v>20</v>
      </c>
      <c r="E118">
        <v>220718</v>
      </c>
      <c r="F118" t="s">
        <v>46</v>
      </c>
      <c r="G118" t="s">
        <v>22</v>
      </c>
      <c r="H118" t="s">
        <v>22</v>
      </c>
      <c r="I118" t="s">
        <v>22</v>
      </c>
      <c r="J118" t="s">
        <v>22</v>
      </c>
      <c r="K118" t="s">
        <v>22</v>
      </c>
      <c r="L118" t="s">
        <v>22</v>
      </c>
      <c r="M118" t="s">
        <v>22</v>
      </c>
      <c r="N118" t="s">
        <v>22</v>
      </c>
      <c r="O118" t="s">
        <v>22</v>
      </c>
      <c r="P118">
        <v>4</v>
      </c>
      <c r="Q118" t="s">
        <v>78</v>
      </c>
    </row>
    <row r="119" spans="1:17" hidden="1">
      <c r="A119" t="s">
        <v>344</v>
      </c>
      <c r="B119" t="s">
        <v>340</v>
      </c>
      <c r="C119" t="s">
        <v>341</v>
      </c>
      <c r="D119" t="s">
        <v>20</v>
      </c>
      <c r="E119">
        <v>220809</v>
      </c>
      <c r="F119" t="s">
        <v>46</v>
      </c>
      <c r="G119" t="s">
        <v>24</v>
      </c>
      <c r="H119" t="s">
        <v>22</v>
      </c>
      <c r="I119" t="s">
        <v>22</v>
      </c>
      <c r="J119" t="s">
        <v>23</v>
      </c>
      <c r="K119" t="s">
        <v>22</v>
      </c>
      <c r="L119" t="s">
        <v>23</v>
      </c>
      <c r="M119" t="s">
        <v>22</v>
      </c>
      <c r="N119" t="s">
        <v>23</v>
      </c>
      <c r="O119" t="s">
        <v>22</v>
      </c>
      <c r="P119">
        <v>4</v>
      </c>
      <c r="Q119" t="s">
        <v>29</v>
      </c>
    </row>
    <row r="120" spans="1:17" hidden="1">
      <c r="A120" t="s">
        <v>359</v>
      </c>
      <c r="B120" t="s">
        <v>355</v>
      </c>
      <c r="C120" t="s">
        <v>358</v>
      </c>
      <c r="D120" t="s">
        <v>20</v>
      </c>
      <c r="E120">
        <v>220778</v>
      </c>
      <c r="F120" t="s">
        <v>46</v>
      </c>
      <c r="G120" t="s">
        <v>22</v>
      </c>
      <c r="H120" t="s">
        <v>22</v>
      </c>
      <c r="I120" t="s">
        <v>22</v>
      </c>
      <c r="J120" t="s">
        <v>22</v>
      </c>
      <c r="K120" t="s">
        <v>22</v>
      </c>
      <c r="L120" t="s">
        <v>22</v>
      </c>
      <c r="M120" t="s">
        <v>22</v>
      </c>
      <c r="N120" t="s">
        <v>22</v>
      </c>
      <c r="O120" t="s">
        <v>22</v>
      </c>
      <c r="P120">
        <v>4</v>
      </c>
      <c r="Q120" t="s">
        <v>29</v>
      </c>
    </row>
    <row r="121" spans="1:17" hidden="1">
      <c r="A121" t="s">
        <v>368</v>
      </c>
      <c r="B121" t="s">
        <v>355</v>
      </c>
      <c r="C121" t="s">
        <v>358</v>
      </c>
      <c r="D121" t="s">
        <v>20</v>
      </c>
      <c r="E121">
        <v>220778</v>
      </c>
      <c r="F121" t="s">
        <v>46</v>
      </c>
      <c r="G121" t="s">
        <v>22</v>
      </c>
      <c r="H121" t="s">
        <v>22</v>
      </c>
      <c r="I121" t="s">
        <v>22</v>
      </c>
      <c r="J121" t="s">
        <v>22</v>
      </c>
      <c r="K121" t="s">
        <v>22</v>
      </c>
      <c r="L121" t="s">
        <v>22</v>
      </c>
      <c r="M121" t="s">
        <v>22</v>
      </c>
      <c r="N121" t="s">
        <v>22</v>
      </c>
      <c r="O121" t="s">
        <v>22</v>
      </c>
      <c r="P121">
        <v>4</v>
      </c>
      <c r="Q121" t="s">
        <v>29</v>
      </c>
    </row>
    <row r="122" spans="1:17" hidden="1">
      <c r="A122" t="s">
        <v>377</v>
      </c>
      <c r="B122" t="s">
        <v>373</v>
      </c>
      <c r="C122" t="s">
        <v>374</v>
      </c>
      <c r="D122" t="s">
        <v>20</v>
      </c>
      <c r="E122">
        <v>220700</v>
      </c>
      <c r="F122" t="s">
        <v>46</v>
      </c>
      <c r="G122" t="s">
        <v>22</v>
      </c>
      <c r="H122" t="s">
        <v>22</v>
      </c>
      <c r="I122" t="s">
        <v>22</v>
      </c>
      <c r="J122" t="s">
        <v>22</v>
      </c>
      <c r="K122" t="s">
        <v>22</v>
      </c>
      <c r="L122" t="s">
        <v>22</v>
      </c>
      <c r="M122" t="s">
        <v>47</v>
      </c>
      <c r="N122" t="s">
        <v>22</v>
      </c>
      <c r="O122" t="s">
        <v>47</v>
      </c>
      <c r="P122">
        <v>5</v>
      </c>
      <c r="Q122" t="s">
        <v>29</v>
      </c>
    </row>
    <row r="123" spans="1:17" hidden="1">
      <c r="A123" t="s">
        <v>388</v>
      </c>
      <c r="B123" t="s">
        <v>387</v>
      </c>
      <c r="C123" t="s">
        <v>385</v>
      </c>
      <c r="D123" t="s">
        <v>20</v>
      </c>
      <c r="E123">
        <v>220801</v>
      </c>
      <c r="F123" t="s">
        <v>46</v>
      </c>
      <c r="G123" t="s">
        <v>22</v>
      </c>
      <c r="H123" t="s">
        <v>22</v>
      </c>
      <c r="I123" t="s">
        <v>22</v>
      </c>
      <c r="J123" t="s">
        <v>22</v>
      </c>
      <c r="K123" t="s">
        <v>22</v>
      </c>
      <c r="L123" t="s">
        <v>22</v>
      </c>
      <c r="M123" t="s">
        <v>22</v>
      </c>
      <c r="N123" t="s">
        <v>22</v>
      </c>
      <c r="O123" t="s">
        <v>22</v>
      </c>
      <c r="P123">
        <v>5</v>
      </c>
      <c r="Q123" t="s">
        <v>36</v>
      </c>
    </row>
    <row r="124" spans="1:17" hidden="1">
      <c r="A124" t="s">
        <v>409</v>
      </c>
      <c r="B124" t="s">
        <v>395</v>
      </c>
      <c r="C124" t="s">
        <v>396</v>
      </c>
      <c r="D124" t="s">
        <v>20</v>
      </c>
      <c r="E124">
        <v>220706</v>
      </c>
      <c r="F124" t="s">
        <v>46</v>
      </c>
      <c r="G124" t="s">
        <v>22</v>
      </c>
      <c r="H124" t="s">
        <v>24</v>
      </c>
      <c r="I124" t="s">
        <v>22</v>
      </c>
      <c r="J124" t="s">
        <v>23</v>
      </c>
      <c r="K124" t="s">
        <v>22</v>
      </c>
      <c r="L124" t="s">
        <v>24</v>
      </c>
      <c r="M124" t="s">
        <v>22</v>
      </c>
      <c r="N124" t="s">
        <v>22</v>
      </c>
      <c r="O124" t="s">
        <v>22</v>
      </c>
      <c r="P124">
        <v>3</v>
      </c>
      <c r="Q124" t="s">
        <v>78</v>
      </c>
    </row>
    <row r="125" spans="1:17" hidden="1">
      <c r="A125" t="s">
        <v>418</v>
      </c>
      <c r="B125" t="s">
        <v>419</v>
      </c>
      <c r="C125" t="s">
        <v>420</v>
      </c>
      <c r="D125" t="s">
        <v>20</v>
      </c>
      <c r="F125" t="s">
        <v>46</v>
      </c>
      <c r="G125" t="s">
        <v>22</v>
      </c>
      <c r="H125" t="s">
        <v>22</v>
      </c>
      <c r="I125" t="s">
        <v>22</v>
      </c>
      <c r="J125" t="s">
        <v>22</v>
      </c>
      <c r="K125" t="s">
        <v>22</v>
      </c>
      <c r="L125" t="s">
        <v>22</v>
      </c>
      <c r="M125" t="s">
        <v>22</v>
      </c>
      <c r="N125" t="s">
        <v>22</v>
      </c>
      <c r="O125" t="s">
        <v>22</v>
      </c>
      <c r="P125">
        <v>3</v>
      </c>
      <c r="Q125" t="s">
        <v>78</v>
      </c>
    </row>
    <row r="126" spans="1:17">
      <c r="F126" s="4" t="s">
        <v>24</v>
      </c>
      <c r="G126" s="5">
        <f>COUNTIF(G103:G125,"Strongly Agree")</f>
        <v>1</v>
      </c>
      <c r="H126" s="5">
        <f t="shared" ref="H126:O126" si="10">COUNTIF(H103:H125,"Strongly Agree")</f>
        <v>3</v>
      </c>
      <c r="I126" s="5">
        <f t="shared" si="10"/>
        <v>3</v>
      </c>
      <c r="J126" s="5">
        <f t="shared" si="10"/>
        <v>3</v>
      </c>
      <c r="K126" s="5">
        <f t="shared" si="10"/>
        <v>2</v>
      </c>
      <c r="L126" s="5">
        <f t="shared" si="10"/>
        <v>4</v>
      </c>
      <c r="M126" s="5">
        <f t="shared" si="10"/>
        <v>2</v>
      </c>
      <c r="N126" s="5">
        <f t="shared" si="10"/>
        <v>1</v>
      </c>
      <c r="O126" s="5">
        <f t="shared" si="10"/>
        <v>2</v>
      </c>
      <c r="P126" s="6">
        <f>COUNTIF(P103:P125,"5")</f>
        <v>4</v>
      </c>
      <c r="Q126" s="6">
        <f>COUNTIF(Q103:Q125,"Highly Satisfied")</f>
        <v>7</v>
      </c>
    </row>
    <row r="127" spans="1:17">
      <c r="F127" s="4" t="s">
        <v>22</v>
      </c>
      <c r="G127" s="5">
        <f>COUNTIF(G103:G125,"Agree")</f>
        <v>20</v>
      </c>
      <c r="H127" s="5">
        <f t="shared" ref="H127:O127" si="11">COUNTIF(H103:H125,"Agree")</f>
        <v>20</v>
      </c>
      <c r="I127" s="5">
        <f t="shared" si="11"/>
        <v>20</v>
      </c>
      <c r="J127" s="5">
        <f t="shared" si="11"/>
        <v>17</v>
      </c>
      <c r="K127" s="5">
        <f t="shared" si="11"/>
        <v>20</v>
      </c>
      <c r="L127" s="5">
        <f t="shared" si="11"/>
        <v>17</v>
      </c>
      <c r="M127" s="5">
        <f t="shared" si="11"/>
        <v>19</v>
      </c>
      <c r="N127" s="5">
        <f t="shared" si="11"/>
        <v>21</v>
      </c>
      <c r="O127" s="5">
        <f t="shared" si="11"/>
        <v>16</v>
      </c>
      <c r="P127" s="6">
        <f>COUNTIF(P103:P125,"4")</f>
        <v>12</v>
      </c>
      <c r="Q127" s="6">
        <f>COUNTIF(Q103:Q125,"Satisfied")</f>
        <v>9</v>
      </c>
    </row>
    <row r="128" spans="1:17">
      <c r="F128" s="4" t="s">
        <v>23</v>
      </c>
      <c r="G128" s="5">
        <f>COUNTIF(G103:G125,"Not Agree &amp; Not Disagree")</f>
        <v>1</v>
      </c>
      <c r="H128" s="5">
        <f t="shared" ref="H128:O128" si="12">COUNTIF(H103:H125,"Not Agree &amp; Not Disagree")</f>
        <v>0</v>
      </c>
      <c r="I128" s="5">
        <f t="shared" si="12"/>
        <v>0</v>
      </c>
      <c r="J128" s="5">
        <f t="shared" si="12"/>
        <v>2</v>
      </c>
      <c r="K128" s="5">
        <f t="shared" si="12"/>
        <v>0</v>
      </c>
      <c r="L128" s="5">
        <f t="shared" si="12"/>
        <v>1</v>
      </c>
      <c r="M128" s="5">
        <f t="shared" si="12"/>
        <v>0</v>
      </c>
      <c r="N128" s="5">
        <f t="shared" si="12"/>
        <v>1</v>
      </c>
      <c r="O128" s="5">
        <f t="shared" si="12"/>
        <v>2</v>
      </c>
      <c r="P128" s="6">
        <f>COUNTIF(P103:P125,3)</f>
        <v>3</v>
      </c>
      <c r="Q128" s="6">
        <f>COUNTIF(Q103:Q125,"Avarage")</f>
        <v>6</v>
      </c>
    </row>
    <row r="129" spans="6:17">
      <c r="F129" s="4" t="s">
        <v>47</v>
      </c>
      <c r="G129" s="5">
        <f>COUNTIF(G103:G125,"Disagree")</f>
        <v>0</v>
      </c>
      <c r="H129" s="5">
        <f t="shared" ref="H129:O129" si="13">COUNTIF(H103:H125,"Disagree")</f>
        <v>0</v>
      </c>
      <c r="I129" s="5">
        <f t="shared" si="13"/>
        <v>0</v>
      </c>
      <c r="J129" s="5">
        <f t="shared" si="13"/>
        <v>1</v>
      </c>
      <c r="K129" s="5">
        <f t="shared" si="13"/>
        <v>1</v>
      </c>
      <c r="L129" s="5">
        <f t="shared" si="13"/>
        <v>1</v>
      </c>
      <c r="M129" s="5">
        <f t="shared" si="13"/>
        <v>2</v>
      </c>
      <c r="N129" s="5">
        <f t="shared" si="13"/>
        <v>0</v>
      </c>
      <c r="O129" s="5">
        <f t="shared" si="13"/>
        <v>2</v>
      </c>
      <c r="P129" s="6">
        <f>COUNTIF(P103:P125,2)</f>
        <v>1</v>
      </c>
      <c r="Q129" s="6">
        <f>COUNTIF(Q103:Q125,"Dissatisfied")</f>
        <v>1</v>
      </c>
    </row>
    <row r="130" spans="6:17">
      <c r="F130" s="4" t="s">
        <v>93</v>
      </c>
      <c r="G130" s="5">
        <f>COUNTIF(G103:G125,"Strongly Disagree")</f>
        <v>1</v>
      </c>
      <c r="H130" s="5">
        <f t="shared" ref="H130:N130" si="14">COUNTIF(H103:H125,"Strongly Disagree")</f>
        <v>0</v>
      </c>
      <c r="I130" s="5">
        <f t="shared" si="14"/>
        <v>0</v>
      </c>
      <c r="J130" s="5">
        <f t="shared" si="14"/>
        <v>0</v>
      </c>
      <c r="K130" s="5">
        <f t="shared" si="14"/>
        <v>0</v>
      </c>
      <c r="L130" s="5">
        <f t="shared" si="14"/>
        <v>0</v>
      </c>
      <c r="M130" s="5">
        <f t="shared" si="14"/>
        <v>0</v>
      </c>
      <c r="N130" s="5">
        <f t="shared" si="14"/>
        <v>0</v>
      </c>
      <c r="O130" s="5">
        <f>COUNTIF(O103:O125,"Strongly Disagree")</f>
        <v>1</v>
      </c>
      <c r="P130" s="6">
        <f>COUNTIF(P103:P125,1)</f>
        <v>3</v>
      </c>
      <c r="Q130" s="6">
        <f>COUNTIF(Q103:Q125,"Highly Dissatisfied")</f>
        <v>0</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A1:Q110"/>
  <sheetViews>
    <sheetView topLeftCell="A102" zoomScale="60" zoomScaleNormal="60" workbookViewId="0">
      <selection activeCell="AB102" sqref="AB102"/>
    </sheetView>
  </sheetViews>
  <sheetFormatPr defaultRowHeight="15"/>
  <sheetData>
    <row r="1" spans="1:17" ht="35.1" customHeight="1">
      <c r="A1" t="s">
        <v>0</v>
      </c>
      <c r="B1" t="s">
        <v>1</v>
      </c>
      <c r="C1" t="s">
        <v>2</v>
      </c>
      <c r="D1" t="s">
        <v>3</v>
      </c>
      <c r="E1" t="s">
        <v>4</v>
      </c>
      <c r="F1" t="s">
        <v>5</v>
      </c>
      <c r="G1" s="8" t="s">
        <v>425</v>
      </c>
      <c r="H1" s="8" t="s">
        <v>426</v>
      </c>
      <c r="I1" s="8" t="s">
        <v>427</v>
      </c>
      <c r="J1" s="8" t="s">
        <v>428</v>
      </c>
      <c r="K1" s="8" t="s">
        <v>429</v>
      </c>
      <c r="L1" s="8" t="s">
        <v>430</v>
      </c>
      <c r="M1" s="8" t="s">
        <v>431</v>
      </c>
      <c r="N1" s="8" t="s">
        <v>432</v>
      </c>
      <c r="O1" s="8" t="s">
        <v>433</v>
      </c>
      <c r="P1" s="8" t="s">
        <v>434</v>
      </c>
      <c r="Q1" s="8" t="s">
        <v>435</v>
      </c>
    </row>
    <row r="2" spans="1:17">
      <c r="A2" t="s">
        <v>51</v>
      </c>
      <c r="B2" t="s">
        <v>43</v>
      </c>
      <c r="C2" t="s">
        <v>44</v>
      </c>
      <c r="D2" t="s">
        <v>45</v>
      </c>
      <c r="E2">
        <v>449</v>
      </c>
      <c r="F2" t="s">
        <v>52</v>
      </c>
      <c r="G2" t="s">
        <v>22</v>
      </c>
      <c r="H2" t="s">
        <v>22</v>
      </c>
      <c r="I2" t="s">
        <v>22</v>
      </c>
      <c r="J2" t="s">
        <v>22</v>
      </c>
      <c r="K2" t="s">
        <v>22</v>
      </c>
      <c r="L2" t="s">
        <v>22</v>
      </c>
      <c r="M2" t="s">
        <v>22</v>
      </c>
      <c r="N2" t="s">
        <v>22</v>
      </c>
      <c r="O2" t="s">
        <v>22</v>
      </c>
      <c r="P2">
        <v>5</v>
      </c>
      <c r="Q2" t="s">
        <v>29</v>
      </c>
    </row>
    <row r="3" spans="1:17">
      <c r="A3" t="s">
        <v>346</v>
      </c>
      <c r="B3" t="s">
        <v>347</v>
      </c>
      <c r="C3" t="s">
        <v>348</v>
      </c>
      <c r="D3" t="s">
        <v>45</v>
      </c>
      <c r="E3">
        <v>220401</v>
      </c>
      <c r="F3" t="s">
        <v>52</v>
      </c>
      <c r="G3" t="s">
        <v>22</v>
      </c>
      <c r="H3" t="s">
        <v>22</v>
      </c>
      <c r="I3" t="s">
        <v>22</v>
      </c>
      <c r="J3" t="s">
        <v>22</v>
      </c>
      <c r="K3" t="s">
        <v>22</v>
      </c>
      <c r="L3" t="s">
        <v>22</v>
      </c>
      <c r="M3" t="s">
        <v>22</v>
      </c>
      <c r="N3" t="s">
        <v>22</v>
      </c>
      <c r="O3" t="s">
        <v>22</v>
      </c>
      <c r="P3">
        <v>4</v>
      </c>
      <c r="Q3" t="s">
        <v>29</v>
      </c>
    </row>
    <row r="4" spans="1:17">
      <c r="F4" s="4" t="s">
        <v>24</v>
      </c>
      <c r="G4" s="5">
        <f>COUNTIF(G2:G3,"Strongly Agree")</f>
        <v>0</v>
      </c>
      <c r="H4" s="5">
        <f t="shared" ref="H4:O4" si="0">COUNTIF(H2:H3,"Strongly Agree")</f>
        <v>0</v>
      </c>
      <c r="I4" s="5">
        <f t="shared" si="0"/>
        <v>0</v>
      </c>
      <c r="J4" s="5">
        <f t="shared" si="0"/>
        <v>0</v>
      </c>
      <c r="K4" s="5">
        <f t="shared" si="0"/>
        <v>0</v>
      </c>
      <c r="L4" s="5">
        <f t="shared" si="0"/>
        <v>0</v>
      </c>
      <c r="M4" s="5">
        <f t="shared" si="0"/>
        <v>0</v>
      </c>
      <c r="N4" s="5">
        <f t="shared" si="0"/>
        <v>0</v>
      </c>
      <c r="O4" s="5">
        <f t="shared" si="0"/>
        <v>0</v>
      </c>
      <c r="P4" s="6">
        <f>COUNTIF(P2:P3,"5")</f>
        <v>1</v>
      </c>
      <c r="Q4" s="6">
        <f>COUNTIF(Q2:Q3,"Highly Satisfied")</f>
        <v>0</v>
      </c>
    </row>
    <row r="5" spans="1:17">
      <c r="F5" s="4" t="s">
        <v>22</v>
      </c>
      <c r="G5" s="5">
        <f>COUNTIF(G2:G3,"Agree")</f>
        <v>2</v>
      </c>
      <c r="H5" s="5">
        <f t="shared" ref="H5:O5" si="1">COUNTIF(H2:H3,"Agree")</f>
        <v>2</v>
      </c>
      <c r="I5" s="5">
        <f t="shared" si="1"/>
        <v>2</v>
      </c>
      <c r="J5" s="5">
        <f t="shared" si="1"/>
        <v>2</v>
      </c>
      <c r="K5" s="5">
        <f t="shared" si="1"/>
        <v>2</v>
      </c>
      <c r="L5" s="5">
        <f t="shared" si="1"/>
        <v>2</v>
      </c>
      <c r="M5" s="5">
        <f t="shared" si="1"/>
        <v>2</v>
      </c>
      <c r="N5" s="5">
        <f t="shared" si="1"/>
        <v>2</v>
      </c>
      <c r="O5" s="5">
        <f t="shared" si="1"/>
        <v>2</v>
      </c>
      <c r="P5" s="6">
        <f>COUNTIF(P2:P3,"4")</f>
        <v>1</v>
      </c>
      <c r="Q5" s="6">
        <f>COUNTIF(Q2:Q3,"Satisfied")</f>
        <v>2</v>
      </c>
    </row>
    <row r="6" spans="1:17">
      <c r="F6" s="4" t="s">
        <v>23</v>
      </c>
      <c r="G6" s="5">
        <f>COUNTIF(G2:G3,"Not Agree &amp; Not Disagree")</f>
        <v>0</v>
      </c>
      <c r="H6" s="5">
        <f t="shared" ref="H6:O6" si="2">COUNTIF(H2:H3,"Not Agree &amp; Not Disagree")</f>
        <v>0</v>
      </c>
      <c r="I6" s="5">
        <f t="shared" si="2"/>
        <v>0</v>
      </c>
      <c r="J6" s="5">
        <f t="shared" si="2"/>
        <v>0</v>
      </c>
      <c r="K6" s="5">
        <f t="shared" si="2"/>
        <v>0</v>
      </c>
      <c r="L6" s="5">
        <f t="shared" si="2"/>
        <v>0</v>
      </c>
      <c r="M6" s="5">
        <f t="shared" si="2"/>
        <v>0</v>
      </c>
      <c r="N6" s="5">
        <f t="shared" si="2"/>
        <v>0</v>
      </c>
      <c r="O6" s="5">
        <f t="shared" si="2"/>
        <v>0</v>
      </c>
      <c r="P6" s="6">
        <f>COUNTIF(P2:P3,3)</f>
        <v>0</v>
      </c>
      <c r="Q6" s="6">
        <f>COUNTIF(Q2:Q3,"Avarage")</f>
        <v>0</v>
      </c>
    </row>
    <row r="7" spans="1:17">
      <c r="F7" s="4" t="s">
        <v>47</v>
      </c>
      <c r="G7" s="5">
        <f>COUNTIF(G2:G3,"Disagree")</f>
        <v>0</v>
      </c>
      <c r="H7" s="5">
        <f t="shared" ref="H7:O7" si="3">COUNTIF(H2:H3,"Disagree")</f>
        <v>0</v>
      </c>
      <c r="I7" s="5">
        <f t="shared" si="3"/>
        <v>0</v>
      </c>
      <c r="J7" s="5">
        <f t="shared" si="3"/>
        <v>0</v>
      </c>
      <c r="K7" s="5">
        <f t="shared" si="3"/>
        <v>0</v>
      </c>
      <c r="L7" s="5">
        <f t="shared" si="3"/>
        <v>0</v>
      </c>
      <c r="M7" s="5">
        <f t="shared" si="3"/>
        <v>0</v>
      </c>
      <c r="N7" s="5">
        <f t="shared" si="3"/>
        <v>0</v>
      </c>
      <c r="O7" s="5">
        <f t="shared" si="3"/>
        <v>0</v>
      </c>
      <c r="P7" s="6">
        <f>COUNTIF(P2:P3,2)</f>
        <v>0</v>
      </c>
      <c r="Q7" s="6">
        <f>COUNTIF(Q2:Q3,"Dissatisfied")</f>
        <v>0</v>
      </c>
    </row>
    <row r="8" spans="1:17">
      <c r="F8" s="4" t="s">
        <v>93</v>
      </c>
      <c r="G8" s="5">
        <f>COUNTIF(G2:G3,"Strongly Disagree")</f>
        <v>0</v>
      </c>
      <c r="H8" s="5">
        <f t="shared" ref="H8:O8" si="4">COUNTIF(H2:H3,"Strongly Disagree")</f>
        <v>0</v>
      </c>
      <c r="I8" s="5">
        <f t="shared" si="4"/>
        <v>0</v>
      </c>
      <c r="J8" s="5">
        <f t="shared" si="4"/>
        <v>0</v>
      </c>
      <c r="K8" s="5">
        <f t="shared" si="4"/>
        <v>0</v>
      </c>
      <c r="L8" s="5">
        <f t="shared" si="4"/>
        <v>0</v>
      </c>
      <c r="M8" s="5">
        <f t="shared" si="4"/>
        <v>0</v>
      </c>
      <c r="N8" s="5">
        <f t="shared" si="4"/>
        <v>0</v>
      </c>
      <c r="O8" s="5">
        <f t="shared" si="4"/>
        <v>0</v>
      </c>
      <c r="P8" s="6">
        <f>COUNTIF(P2:P3,1)</f>
        <v>0</v>
      </c>
      <c r="Q8" s="6">
        <f>COUNTIF(Q2:Q3,"Highly Dissatisfied")</f>
        <v>0</v>
      </c>
    </row>
    <row r="43" spans="1:17" ht="35.1" customHeight="1">
      <c r="A43" t="s">
        <v>0</v>
      </c>
      <c r="B43" t="s">
        <v>1</v>
      </c>
      <c r="C43" t="s">
        <v>2</v>
      </c>
      <c r="D43" t="s">
        <v>3</v>
      </c>
      <c r="E43" t="s">
        <v>4</v>
      </c>
      <c r="F43" t="s">
        <v>5</v>
      </c>
      <c r="G43" s="8" t="s">
        <v>425</v>
      </c>
      <c r="H43" s="8" t="s">
        <v>426</v>
      </c>
      <c r="I43" s="8" t="s">
        <v>427</v>
      </c>
      <c r="J43" s="8" t="s">
        <v>428</v>
      </c>
      <c r="K43" s="8" t="s">
        <v>429</v>
      </c>
      <c r="L43" s="8" t="s">
        <v>430</v>
      </c>
      <c r="M43" s="8" t="s">
        <v>431</v>
      </c>
      <c r="N43" s="8" t="s">
        <v>432</v>
      </c>
      <c r="O43" s="8" t="s">
        <v>433</v>
      </c>
      <c r="P43" s="8" t="s">
        <v>434</v>
      </c>
      <c r="Q43" s="8" t="s">
        <v>435</v>
      </c>
    </row>
    <row r="44" spans="1:17">
      <c r="A44" t="s">
        <v>167</v>
      </c>
      <c r="B44" t="s">
        <v>161</v>
      </c>
      <c r="C44" t="s">
        <v>164</v>
      </c>
      <c r="D44" t="s">
        <v>40</v>
      </c>
      <c r="E44">
        <v>220585</v>
      </c>
      <c r="F44" t="s">
        <v>52</v>
      </c>
      <c r="G44" t="s">
        <v>93</v>
      </c>
      <c r="H44" t="s">
        <v>47</v>
      </c>
      <c r="I44" t="s">
        <v>22</v>
      </c>
      <c r="J44" t="s">
        <v>93</v>
      </c>
      <c r="K44" t="s">
        <v>24</v>
      </c>
      <c r="L44" t="s">
        <v>47</v>
      </c>
      <c r="M44" t="s">
        <v>24</v>
      </c>
      <c r="N44" t="s">
        <v>93</v>
      </c>
      <c r="O44" t="s">
        <v>22</v>
      </c>
      <c r="P44">
        <v>4</v>
      </c>
      <c r="Q44" t="s">
        <v>138</v>
      </c>
    </row>
    <row r="45" spans="1:17">
      <c r="A45" t="s">
        <v>172</v>
      </c>
      <c r="B45" t="s">
        <v>170</v>
      </c>
      <c r="C45" t="s">
        <v>171</v>
      </c>
      <c r="D45" t="s">
        <v>40</v>
      </c>
      <c r="F45" t="s">
        <v>52</v>
      </c>
      <c r="G45" t="s">
        <v>93</v>
      </c>
      <c r="H45" t="s">
        <v>93</v>
      </c>
      <c r="I45" t="s">
        <v>93</v>
      </c>
      <c r="J45" t="s">
        <v>93</v>
      </c>
      <c r="K45" t="s">
        <v>93</v>
      </c>
      <c r="L45" t="s">
        <v>93</v>
      </c>
      <c r="M45" t="s">
        <v>93</v>
      </c>
      <c r="N45" t="s">
        <v>93</v>
      </c>
      <c r="O45" t="s">
        <v>93</v>
      </c>
      <c r="P45">
        <v>1</v>
      </c>
      <c r="Q45" t="s">
        <v>25</v>
      </c>
    </row>
    <row r="46" spans="1:17">
      <c r="A46" t="s">
        <v>291</v>
      </c>
      <c r="B46" t="s">
        <v>281</v>
      </c>
      <c r="C46" t="s">
        <v>289</v>
      </c>
      <c r="D46" t="s">
        <v>40</v>
      </c>
      <c r="E46">
        <v>220589</v>
      </c>
      <c r="F46" t="s">
        <v>52</v>
      </c>
      <c r="G46" t="s">
        <v>22</v>
      </c>
      <c r="H46" t="s">
        <v>22</v>
      </c>
      <c r="I46" t="s">
        <v>22</v>
      </c>
      <c r="J46" t="s">
        <v>22</v>
      </c>
      <c r="K46" t="s">
        <v>22</v>
      </c>
      <c r="L46" t="s">
        <v>22</v>
      </c>
      <c r="M46" t="s">
        <v>22</v>
      </c>
      <c r="N46" t="s">
        <v>22</v>
      </c>
      <c r="O46" t="s">
        <v>22</v>
      </c>
      <c r="P46">
        <v>4</v>
      </c>
      <c r="Q46" t="s">
        <v>78</v>
      </c>
    </row>
    <row r="47" spans="1:17">
      <c r="A47" t="s">
        <v>302</v>
      </c>
      <c r="B47" t="s">
        <v>297</v>
      </c>
      <c r="C47" t="s">
        <v>300</v>
      </c>
      <c r="D47" t="s">
        <v>40</v>
      </c>
      <c r="E47">
        <v>220577</v>
      </c>
      <c r="F47" t="s">
        <v>52</v>
      </c>
      <c r="G47" t="s">
        <v>22</v>
      </c>
      <c r="H47" t="s">
        <v>22</v>
      </c>
      <c r="I47" t="s">
        <v>22</v>
      </c>
      <c r="J47" t="s">
        <v>22</v>
      </c>
      <c r="K47" t="s">
        <v>22</v>
      </c>
      <c r="L47" t="s">
        <v>22</v>
      </c>
      <c r="M47" t="s">
        <v>22</v>
      </c>
      <c r="N47" t="s">
        <v>22</v>
      </c>
      <c r="O47" t="s">
        <v>47</v>
      </c>
      <c r="P47">
        <v>5</v>
      </c>
      <c r="Q47" t="s">
        <v>29</v>
      </c>
    </row>
    <row r="48" spans="1:17">
      <c r="A48" t="s">
        <v>405</v>
      </c>
      <c r="B48" t="s">
        <v>399</v>
      </c>
      <c r="C48" t="s">
        <v>400</v>
      </c>
      <c r="D48" t="s">
        <v>40</v>
      </c>
      <c r="F48" t="s">
        <v>52</v>
      </c>
      <c r="G48" t="s">
        <v>22</v>
      </c>
      <c r="H48" t="s">
        <v>22</v>
      </c>
      <c r="I48" t="s">
        <v>22</v>
      </c>
      <c r="J48" t="s">
        <v>22</v>
      </c>
      <c r="K48" t="s">
        <v>22</v>
      </c>
      <c r="L48" t="s">
        <v>22</v>
      </c>
      <c r="M48" t="s">
        <v>22</v>
      </c>
      <c r="N48" t="s">
        <v>22</v>
      </c>
      <c r="O48" t="s">
        <v>22</v>
      </c>
      <c r="P48">
        <v>3</v>
      </c>
      <c r="Q48" t="s">
        <v>78</v>
      </c>
    </row>
    <row r="49" spans="1:17">
      <c r="A49" t="s">
        <v>421</v>
      </c>
      <c r="B49" t="s">
        <v>422</v>
      </c>
      <c r="C49" t="s">
        <v>423</v>
      </c>
      <c r="D49" t="s">
        <v>40</v>
      </c>
      <c r="E49">
        <v>220628</v>
      </c>
      <c r="F49" t="s">
        <v>52</v>
      </c>
      <c r="G49" t="s">
        <v>22</v>
      </c>
      <c r="H49" t="s">
        <v>22</v>
      </c>
      <c r="I49" t="s">
        <v>22</v>
      </c>
      <c r="J49" t="s">
        <v>22</v>
      </c>
      <c r="K49" t="s">
        <v>22</v>
      </c>
      <c r="L49" t="s">
        <v>22</v>
      </c>
      <c r="M49" t="s">
        <v>22</v>
      </c>
      <c r="N49" t="s">
        <v>22</v>
      </c>
      <c r="O49" t="s">
        <v>47</v>
      </c>
      <c r="P49">
        <v>3</v>
      </c>
      <c r="Q49" t="s">
        <v>78</v>
      </c>
    </row>
    <row r="50" spans="1:17">
      <c r="A50" t="s">
        <v>424</v>
      </c>
      <c r="B50" t="s">
        <v>422</v>
      </c>
      <c r="C50" t="s">
        <v>423</v>
      </c>
      <c r="D50" t="s">
        <v>40</v>
      </c>
      <c r="E50">
        <v>220628</v>
      </c>
      <c r="F50" t="s">
        <v>52</v>
      </c>
      <c r="G50" t="s">
        <v>22</v>
      </c>
      <c r="H50" t="s">
        <v>22</v>
      </c>
      <c r="I50" t="s">
        <v>22</v>
      </c>
      <c r="J50" t="s">
        <v>22</v>
      </c>
      <c r="K50" t="s">
        <v>22</v>
      </c>
      <c r="L50" t="s">
        <v>22</v>
      </c>
      <c r="M50" t="s">
        <v>22</v>
      </c>
      <c r="N50" t="s">
        <v>22</v>
      </c>
      <c r="O50" t="s">
        <v>47</v>
      </c>
      <c r="P50">
        <v>3</v>
      </c>
      <c r="Q50" t="s">
        <v>78</v>
      </c>
    </row>
    <row r="51" spans="1:17">
      <c r="F51" s="4" t="s">
        <v>24</v>
      </c>
      <c r="G51" s="5">
        <f>COUNTIF(G44:G50,"Strongly Agree")</f>
        <v>0</v>
      </c>
      <c r="H51" s="5">
        <f t="shared" ref="H51:O51" si="5">COUNTIF(H44:H50,"Strongly Agree")</f>
        <v>0</v>
      </c>
      <c r="I51" s="5">
        <f t="shared" si="5"/>
        <v>0</v>
      </c>
      <c r="J51" s="5">
        <f t="shared" si="5"/>
        <v>0</v>
      </c>
      <c r="K51" s="5">
        <f t="shared" si="5"/>
        <v>1</v>
      </c>
      <c r="L51" s="5">
        <f t="shared" si="5"/>
        <v>0</v>
      </c>
      <c r="M51" s="5">
        <f t="shared" si="5"/>
        <v>1</v>
      </c>
      <c r="N51" s="5">
        <f t="shared" si="5"/>
        <v>0</v>
      </c>
      <c r="O51" s="5">
        <f t="shared" si="5"/>
        <v>0</v>
      </c>
      <c r="P51" s="6">
        <f>COUNTIF(P44:P50,"5")</f>
        <v>1</v>
      </c>
      <c r="Q51" s="6">
        <f>COUNTIF(Q44:Q50,"Highly Satisfied")</f>
        <v>0</v>
      </c>
    </row>
    <row r="52" spans="1:17">
      <c r="F52" s="4" t="s">
        <v>22</v>
      </c>
      <c r="G52" s="5">
        <f>COUNTIF(G44:G50,"Agree")</f>
        <v>5</v>
      </c>
      <c r="H52" s="5">
        <f t="shared" ref="H52:O52" si="6">COUNTIF(H44:H50,"Agree")</f>
        <v>5</v>
      </c>
      <c r="I52" s="5">
        <f t="shared" si="6"/>
        <v>6</v>
      </c>
      <c r="J52" s="5">
        <f t="shared" si="6"/>
        <v>5</v>
      </c>
      <c r="K52" s="5">
        <f t="shared" si="6"/>
        <v>5</v>
      </c>
      <c r="L52" s="5">
        <f t="shared" si="6"/>
        <v>5</v>
      </c>
      <c r="M52" s="5">
        <f t="shared" si="6"/>
        <v>5</v>
      </c>
      <c r="N52" s="5">
        <f t="shared" si="6"/>
        <v>5</v>
      </c>
      <c r="O52" s="5">
        <f t="shared" si="6"/>
        <v>3</v>
      </c>
      <c r="P52" s="6">
        <f>COUNTIF(P44:P50,"4")</f>
        <v>2</v>
      </c>
      <c r="Q52" s="6">
        <f>COUNTIF(Q44:Q50,"Satisfied")</f>
        <v>1</v>
      </c>
    </row>
    <row r="53" spans="1:17">
      <c r="F53" s="4" t="s">
        <v>23</v>
      </c>
      <c r="G53" s="5">
        <f>COUNTIF(G44:G50,"Not Agree &amp; Not Disagree")</f>
        <v>0</v>
      </c>
      <c r="H53" s="5">
        <f t="shared" ref="H53:O53" si="7">COUNTIF(H44:H50,"Not Agree &amp; Not Disagree")</f>
        <v>0</v>
      </c>
      <c r="I53" s="5">
        <f t="shared" si="7"/>
        <v>0</v>
      </c>
      <c r="J53" s="5">
        <f t="shared" si="7"/>
        <v>0</v>
      </c>
      <c r="K53" s="5">
        <f t="shared" si="7"/>
        <v>0</v>
      </c>
      <c r="L53" s="5">
        <f t="shared" si="7"/>
        <v>0</v>
      </c>
      <c r="M53" s="5">
        <f t="shared" si="7"/>
        <v>0</v>
      </c>
      <c r="N53" s="5">
        <f t="shared" si="7"/>
        <v>0</v>
      </c>
      <c r="O53" s="5">
        <f t="shared" si="7"/>
        <v>0</v>
      </c>
      <c r="P53" s="6">
        <f>COUNTIF(P44:P50,3)</f>
        <v>3</v>
      </c>
      <c r="Q53" s="6">
        <f>COUNTIF(Q44:Q50,"Avarage")</f>
        <v>4</v>
      </c>
    </row>
    <row r="54" spans="1:17">
      <c r="F54" s="4" t="s">
        <v>47</v>
      </c>
      <c r="G54" s="5">
        <f>COUNTIF(G44:G50,"Disagree")</f>
        <v>0</v>
      </c>
      <c r="H54" s="5">
        <f t="shared" ref="H54:O54" si="8">COUNTIF(H44:H50,"Disagree")</f>
        <v>1</v>
      </c>
      <c r="I54" s="5">
        <f t="shared" si="8"/>
        <v>0</v>
      </c>
      <c r="J54" s="5">
        <f t="shared" si="8"/>
        <v>0</v>
      </c>
      <c r="K54" s="5">
        <f t="shared" si="8"/>
        <v>0</v>
      </c>
      <c r="L54" s="5">
        <f t="shared" si="8"/>
        <v>1</v>
      </c>
      <c r="M54" s="5">
        <f t="shared" si="8"/>
        <v>0</v>
      </c>
      <c r="N54" s="5">
        <f t="shared" si="8"/>
        <v>0</v>
      </c>
      <c r="O54" s="5">
        <f t="shared" si="8"/>
        <v>3</v>
      </c>
      <c r="P54" s="6">
        <f>COUNTIF(P44:P50,2)</f>
        <v>0</v>
      </c>
      <c r="Q54" s="6">
        <f>COUNTIF(Q44:Q50,"Dissatisfied")</f>
        <v>1</v>
      </c>
    </row>
    <row r="55" spans="1:17">
      <c r="F55" s="4" t="s">
        <v>93</v>
      </c>
      <c r="G55" s="5">
        <f>COUNTIF(G44:G50,"Strongly Disagree")</f>
        <v>2</v>
      </c>
      <c r="H55" s="5">
        <f t="shared" ref="H55:O55" si="9">COUNTIF(H44:H50,"Strongly Disagree")</f>
        <v>1</v>
      </c>
      <c r="I55" s="5">
        <f t="shared" si="9"/>
        <v>1</v>
      </c>
      <c r="J55" s="5">
        <f t="shared" si="9"/>
        <v>2</v>
      </c>
      <c r="K55" s="5">
        <f t="shared" si="9"/>
        <v>1</v>
      </c>
      <c r="L55" s="5">
        <f t="shared" si="9"/>
        <v>1</v>
      </c>
      <c r="M55" s="5">
        <f t="shared" si="9"/>
        <v>1</v>
      </c>
      <c r="N55" s="5">
        <f t="shared" si="9"/>
        <v>2</v>
      </c>
      <c r="O55" s="5">
        <f t="shared" si="9"/>
        <v>1</v>
      </c>
      <c r="P55" s="6">
        <f>COUNTIF(P44:P50,1)</f>
        <v>1</v>
      </c>
      <c r="Q55" s="6">
        <f>COUNTIF(Q44:Q50,"Highly Dissatisfied")</f>
        <v>0</v>
      </c>
    </row>
    <row r="89" spans="1:17" ht="35.1" customHeight="1">
      <c r="A89" t="s">
        <v>0</v>
      </c>
      <c r="B89" t="s">
        <v>1</v>
      </c>
      <c r="C89" t="s">
        <v>2</v>
      </c>
      <c r="D89" t="s">
        <v>3</v>
      </c>
      <c r="E89" t="s">
        <v>4</v>
      </c>
      <c r="F89" t="s">
        <v>5</v>
      </c>
      <c r="G89" s="8" t="s">
        <v>425</v>
      </c>
      <c r="H89" s="8" t="s">
        <v>426</v>
      </c>
      <c r="I89" s="8" t="s">
        <v>427</v>
      </c>
      <c r="J89" s="8" t="s">
        <v>428</v>
      </c>
      <c r="K89" s="8" t="s">
        <v>429</v>
      </c>
      <c r="L89" s="8" t="s">
        <v>430</v>
      </c>
      <c r="M89" s="8" t="s">
        <v>431</v>
      </c>
      <c r="N89" s="8" t="s">
        <v>432</v>
      </c>
      <c r="O89" s="8" t="s">
        <v>433</v>
      </c>
      <c r="P89" s="8" t="s">
        <v>434</v>
      </c>
      <c r="Q89" s="8" t="s">
        <v>435</v>
      </c>
    </row>
    <row r="90" spans="1:17">
      <c r="A90" t="s">
        <v>67</v>
      </c>
      <c r="B90" t="s">
        <v>58</v>
      </c>
      <c r="C90" t="s">
        <v>59</v>
      </c>
      <c r="D90" t="s">
        <v>20</v>
      </c>
      <c r="E90">
        <v>220804</v>
      </c>
      <c r="F90" t="s">
        <v>52</v>
      </c>
      <c r="G90" t="s">
        <v>22</v>
      </c>
      <c r="H90" t="s">
        <v>22</v>
      </c>
      <c r="I90" t="s">
        <v>22</v>
      </c>
      <c r="J90" t="s">
        <v>22</v>
      </c>
      <c r="K90" t="s">
        <v>22</v>
      </c>
      <c r="L90" t="s">
        <v>22</v>
      </c>
      <c r="M90" t="s">
        <v>22</v>
      </c>
      <c r="N90" t="s">
        <v>22</v>
      </c>
      <c r="O90" t="s">
        <v>22</v>
      </c>
      <c r="P90">
        <v>2</v>
      </c>
      <c r="Q90" t="s">
        <v>29</v>
      </c>
    </row>
    <row r="91" spans="1:17">
      <c r="A91" t="s">
        <v>103</v>
      </c>
      <c r="B91" t="s">
        <v>96</v>
      </c>
      <c r="C91" t="s">
        <v>97</v>
      </c>
      <c r="D91" t="s">
        <v>20</v>
      </c>
      <c r="E91">
        <v>220747</v>
      </c>
      <c r="F91" t="s">
        <v>52</v>
      </c>
      <c r="G91" t="s">
        <v>22</v>
      </c>
      <c r="H91" t="s">
        <v>22</v>
      </c>
      <c r="I91" t="s">
        <v>22</v>
      </c>
      <c r="J91" t="s">
        <v>22</v>
      </c>
      <c r="K91" t="s">
        <v>22</v>
      </c>
      <c r="L91" t="s">
        <v>22</v>
      </c>
      <c r="M91" t="s">
        <v>22</v>
      </c>
      <c r="N91" t="s">
        <v>47</v>
      </c>
      <c r="O91" t="s">
        <v>22</v>
      </c>
      <c r="P91">
        <v>4</v>
      </c>
      <c r="Q91" t="s">
        <v>78</v>
      </c>
    </row>
    <row r="92" spans="1:17">
      <c r="A92" t="s">
        <v>115</v>
      </c>
      <c r="B92" t="s">
        <v>111</v>
      </c>
      <c r="C92" t="s">
        <v>112</v>
      </c>
      <c r="D92" t="s">
        <v>20</v>
      </c>
      <c r="E92">
        <v>220702</v>
      </c>
      <c r="F92" t="s">
        <v>52</v>
      </c>
      <c r="G92" t="s">
        <v>22</v>
      </c>
      <c r="H92" t="s">
        <v>24</v>
      </c>
      <c r="I92" t="s">
        <v>24</v>
      </c>
      <c r="J92" t="s">
        <v>24</v>
      </c>
      <c r="K92" t="s">
        <v>22</v>
      </c>
      <c r="L92" t="s">
        <v>24</v>
      </c>
      <c r="M92" t="s">
        <v>24</v>
      </c>
      <c r="N92" t="s">
        <v>24</v>
      </c>
      <c r="O92" t="s">
        <v>22</v>
      </c>
      <c r="P92">
        <v>5</v>
      </c>
      <c r="Q92" t="s">
        <v>29</v>
      </c>
    </row>
    <row r="93" spans="1:17">
      <c r="A93" t="s">
        <v>125</v>
      </c>
      <c r="B93" t="s">
        <v>117</v>
      </c>
      <c r="C93" t="s">
        <v>118</v>
      </c>
      <c r="D93" t="s">
        <v>20</v>
      </c>
      <c r="E93">
        <v>220705</v>
      </c>
      <c r="F93" t="s">
        <v>52</v>
      </c>
      <c r="G93" t="s">
        <v>22</v>
      </c>
      <c r="H93" t="s">
        <v>24</v>
      </c>
      <c r="I93" t="s">
        <v>22</v>
      </c>
      <c r="J93" t="s">
        <v>24</v>
      </c>
      <c r="K93" t="s">
        <v>22</v>
      </c>
      <c r="L93" t="s">
        <v>24</v>
      </c>
      <c r="M93" t="s">
        <v>24</v>
      </c>
      <c r="N93" t="s">
        <v>22</v>
      </c>
      <c r="O93" t="s">
        <v>24</v>
      </c>
      <c r="P93">
        <v>5</v>
      </c>
      <c r="Q93" t="s">
        <v>36</v>
      </c>
    </row>
    <row r="94" spans="1:17">
      <c r="A94" t="s">
        <v>182</v>
      </c>
      <c r="B94" t="s">
        <v>177</v>
      </c>
      <c r="C94" t="s">
        <v>178</v>
      </c>
      <c r="D94" t="s">
        <v>20</v>
      </c>
      <c r="E94">
        <v>220791</v>
      </c>
      <c r="F94" t="s">
        <v>52</v>
      </c>
      <c r="G94" t="s">
        <v>22</v>
      </c>
      <c r="H94" t="s">
        <v>24</v>
      </c>
      <c r="I94" t="s">
        <v>22</v>
      </c>
      <c r="J94" t="s">
        <v>22</v>
      </c>
      <c r="K94" t="s">
        <v>22</v>
      </c>
      <c r="L94" t="s">
        <v>24</v>
      </c>
      <c r="M94" t="s">
        <v>22</v>
      </c>
      <c r="N94" t="s">
        <v>22</v>
      </c>
      <c r="O94" t="s">
        <v>22</v>
      </c>
      <c r="P94">
        <v>4</v>
      </c>
      <c r="Q94" t="s">
        <v>29</v>
      </c>
    </row>
    <row r="95" spans="1:17">
      <c r="A95" t="s">
        <v>198</v>
      </c>
      <c r="B95" t="s">
        <v>188</v>
      </c>
      <c r="C95" t="s">
        <v>189</v>
      </c>
      <c r="D95" t="s">
        <v>20</v>
      </c>
      <c r="E95">
        <v>220731</v>
      </c>
      <c r="F95" t="s">
        <v>52</v>
      </c>
      <c r="G95" t="s">
        <v>22</v>
      </c>
      <c r="H95" t="s">
        <v>22</v>
      </c>
      <c r="I95" t="s">
        <v>47</v>
      </c>
      <c r="J95" t="s">
        <v>47</v>
      </c>
      <c r="K95" t="s">
        <v>22</v>
      </c>
      <c r="L95" t="s">
        <v>47</v>
      </c>
      <c r="M95" t="s">
        <v>24</v>
      </c>
      <c r="N95" t="s">
        <v>22</v>
      </c>
      <c r="O95" t="s">
        <v>22</v>
      </c>
      <c r="P95">
        <v>4</v>
      </c>
      <c r="Q95" t="s">
        <v>29</v>
      </c>
    </row>
    <row r="96" spans="1:17">
      <c r="A96" t="s">
        <v>226</v>
      </c>
      <c r="B96" t="s">
        <v>220</v>
      </c>
      <c r="C96" t="s">
        <v>223</v>
      </c>
      <c r="D96" t="s">
        <v>20</v>
      </c>
      <c r="F96" t="s">
        <v>52</v>
      </c>
      <c r="G96" t="s">
        <v>22</v>
      </c>
      <c r="H96" t="s">
        <v>22</v>
      </c>
      <c r="I96" t="s">
        <v>22</v>
      </c>
      <c r="J96" t="s">
        <v>22</v>
      </c>
      <c r="K96" t="s">
        <v>22</v>
      </c>
      <c r="L96" t="s">
        <v>22</v>
      </c>
      <c r="M96" t="s">
        <v>22</v>
      </c>
      <c r="N96" t="s">
        <v>22</v>
      </c>
      <c r="O96" t="s">
        <v>22</v>
      </c>
      <c r="P96">
        <v>4</v>
      </c>
      <c r="Q96" t="s">
        <v>29</v>
      </c>
    </row>
    <row r="97" spans="1:17">
      <c r="A97" t="s">
        <v>271</v>
      </c>
      <c r="B97" t="s">
        <v>267</v>
      </c>
      <c r="C97" t="s">
        <v>268</v>
      </c>
      <c r="D97" t="s">
        <v>20</v>
      </c>
      <c r="E97" s="3">
        <v>44796</v>
      </c>
      <c r="F97" t="s">
        <v>52</v>
      </c>
      <c r="G97" t="s">
        <v>22</v>
      </c>
      <c r="H97" t="s">
        <v>22</v>
      </c>
      <c r="I97" t="s">
        <v>22</v>
      </c>
      <c r="J97" t="s">
        <v>22</v>
      </c>
      <c r="K97" t="s">
        <v>22</v>
      </c>
      <c r="L97" t="s">
        <v>22</v>
      </c>
      <c r="M97" t="s">
        <v>22</v>
      </c>
      <c r="N97" t="s">
        <v>22</v>
      </c>
      <c r="O97" t="s">
        <v>22</v>
      </c>
      <c r="P97">
        <v>4</v>
      </c>
      <c r="Q97" t="s">
        <v>29</v>
      </c>
    </row>
    <row r="98" spans="1:17">
      <c r="A98" t="s">
        <v>316</v>
      </c>
      <c r="B98" t="s">
        <v>18</v>
      </c>
      <c r="C98" t="s">
        <v>19</v>
      </c>
      <c r="D98" t="s">
        <v>20</v>
      </c>
      <c r="E98">
        <v>220715</v>
      </c>
      <c r="F98" t="s">
        <v>52</v>
      </c>
      <c r="G98" t="s">
        <v>22</v>
      </c>
      <c r="H98" t="s">
        <v>22</v>
      </c>
      <c r="I98" t="s">
        <v>22</v>
      </c>
      <c r="J98" t="s">
        <v>22</v>
      </c>
      <c r="K98" t="s">
        <v>22</v>
      </c>
      <c r="L98" t="s">
        <v>22</v>
      </c>
      <c r="M98" t="s">
        <v>22</v>
      </c>
      <c r="N98" t="s">
        <v>22</v>
      </c>
      <c r="O98" t="s">
        <v>22</v>
      </c>
      <c r="P98">
        <v>4</v>
      </c>
      <c r="Q98" t="s">
        <v>29</v>
      </c>
    </row>
    <row r="99" spans="1:17">
      <c r="A99" t="s">
        <v>323</v>
      </c>
      <c r="B99" t="s">
        <v>309</v>
      </c>
      <c r="C99" t="s">
        <v>310</v>
      </c>
      <c r="D99" t="s">
        <v>20</v>
      </c>
      <c r="E99">
        <v>220718</v>
      </c>
      <c r="F99" t="s">
        <v>52</v>
      </c>
      <c r="G99" t="s">
        <v>22</v>
      </c>
      <c r="H99" t="s">
        <v>22</v>
      </c>
      <c r="I99" t="s">
        <v>22</v>
      </c>
      <c r="J99" t="s">
        <v>22</v>
      </c>
      <c r="K99" t="s">
        <v>22</v>
      </c>
      <c r="L99" t="s">
        <v>22</v>
      </c>
      <c r="M99" t="s">
        <v>22</v>
      </c>
      <c r="N99" t="s">
        <v>22</v>
      </c>
      <c r="O99" t="s">
        <v>22</v>
      </c>
      <c r="P99">
        <v>4</v>
      </c>
      <c r="Q99" t="s">
        <v>78</v>
      </c>
    </row>
    <row r="100" spans="1:17">
      <c r="A100" t="s">
        <v>345</v>
      </c>
      <c r="B100" t="s">
        <v>340</v>
      </c>
      <c r="C100" t="s">
        <v>341</v>
      </c>
      <c r="D100" t="s">
        <v>20</v>
      </c>
      <c r="E100">
        <v>220809</v>
      </c>
      <c r="F100" t="s">
        <v>52</v>
      </c>
      <c r="G100" t="s">
        <v>22</v>
      </c>
      <c r="H100" t="s">
        <v>22</v>
      </c>
      <c r="I100" t="s">
        <v>23</v>
      </c>
      <c r="J100" t="s">
        <v>23</v>
      </c>
      <c r="K100" t="s">
        <v>22</v>
      </c>
      <c r="L100" t="s">
        <v>23</v>
      </c>
      <c r="M100" t="s">
        <v>22</v>
      </c>
      <c r="N100" t="s">
        <v>22</v>
      </c>
      <c r="O100" t="s">
        <v>23</v>
      </c>
      <c r="P100">
        <v>3</v>
      </c>
      <c r="Q100" t="s">
        <v>78</v>
      </c>
    </row>
    <row r="101" spans="1:17">
      <c r="A101" t="s">
        <v>363</v>
      </c>
      <c r="B101" t="s">
        <v>355</v>
      </c>
      <c r="C101" t="s">
        <v>358</v>
      </c>
      <c r="D101" t="s">
        <v>20</v>
      </c>
      <c r="E101">
        <v>220778</v>
      </c>
      <c r="F101" t="s">
        <v>52</v>
      </c>
      <c r="G101" t="s">
        <v>22</v>
      </c>
      <c r="H101" t="s">
        <v>22</v>
      </c>
      <c r="I101" t="s">
        <v>22</v>
      </c>
      <c r="J101" t="s">
        <v>22</v>
      </c>
      <c r="K101" t="s">
        <v>22</v>
      </c>
      <c r="L101" t="s">
        <v>22</v>
      </c>
      <c r="M101" t="s">
        <v>22</v>
      </c>
      <c r="N101" t="s">
        <v>22</v>
      </c>
      <c r="O101" t="s">
        <v>22</v>
      </c>
      <c r="P101">
        <v>4</v>
      </c>
      <c r="Q101" t="s">
        <v>29</v>
      </c>
    </row>
    <row r="102" spans="1:17">
      <c r="A102" t="s">
        <v>369</v>
      </c>
      <c r="B102" t="s">
        <v>355</v>
      </c>
      <c r="C102" t="s">
        <v>358</v>
      </c>
      <c r="D102" t="s">
        <v>20</v>
      </c>
      <c r="E102">
        <v>220778</v>
      </c>
      <c r="F102" t="s">
        <v>52</v>
      </c>
      <c r="G102" t="s">
        <v>22</v>
      </c>
      <c r="H102" t="s">
        <v>22</v>
      </c>
      <c r="I102" t="s">
        <v>22</v>
      </c>
      <c r="J102" t="s">
        <v>22</v>
      </c>
      <c r="K102" t="s">
        <v>22</v>
      </c>
      <c r="L102" t="s">
        <v>22</v>
      </c>
      <c r="M102" t="s">
        <v>22</v>
      </c>
      <c r="N102" t="s">
        <v>22</v>
      </c>
      <c r="O102" t="s">
        <v>22</v>
      </c>
      <c r="P102">
        <v>4</v>
      </c>
      <c r="Q102" t="s">
        <v>29</v>
      </c>
    </row>
    <row r="103" spans="1:17">
      <c r="A103" t="s">
        <v>378</v>
      </c>
      <c r="B103" t="s">
        <v>373</v>
      </c>
      <c r="C103" t="s">
        <v>374</v>
      </c>
      <c r="D103" t="s">
        <v>20</v>
      </c>
      <c r="E103">
        <v>220700</v>
      </c>
      <c r="F103" t="s">
        <v>52</v>
      </c>
      <c r="G103" t="s">
        <v>24</v>
      </c>
      <c r="H103" t="s">
        <v>24</v>
      </c>
      <c r="I103" t="s">
        <v>24</v>
      </c>
      <c r="J103" t="s">
        <v>24</v>
      </c>
      <c r="K103" t="s">
        <v>24</v>
      </c>
      <c r="L103" t="s">
        <v>24</v>
      </c>
      <c r="M103" t="s">
        <v>24</v>
      </c>
      <c r="N103" t="s">
        <v>22</v>
      </c>
      <c r="O103" t="s">
        <v>47</v>
      </c>
      <c r="P103">
        <v>5</v>
      </c>
      <c r="Q103" t="s">
        <v>36</v>
      </c>
    </row>
    <row r="104" spans="1:17">
      <c r="A104" t="s">
        <v>389</v>
      </c>
      <c r="B104" t="s">
        <v>384</v>
      </c>
      <c r="C104" t="s">
        <v>385</v>
      </c>
      <c r="D104" t="s">
        <v>20</v>
      </c>
      <c r="E104">
        <v>220801</v>
      </c>
      <c r="F104" t="s">
        <v>52</v>
      </c>
      <c r="G104" t="s">
        <v>22</v>
      </c>
      <c r="H104" t="s">
        <v>22</v>
      </c>
      <c r="I104" t="s">
        <v>22</v>
      </c>
      <c r="J104" t="s">
        <v>23</v>
      </c>
      <c r="K104" t="s">
        <v>23</v>
      </c>
      <c r="L104" t="s">
        <v>22</v>
      </c>
      <c r="M104" t="s">
        <v>24</v>
      </c>
      <c r="N104" t="s">
        <v>24</v>
      </c>
      <c r="O104" t="s">
        <v>23</v>
      </c>
      <c r="P104">
        <v>1</v>
      </c>
      <c r="Q104" t="s">
        <v>78</v>
      </c>
    </row>
    <row r="105" spans="1:17">
      <c r="A105" t="s">
        <v>410</v>
      </c>
      <c r="B105" t="s">
        <v>395</v>
      </c>
      <c r="C105" t="s">
        <v>396</v>
      </c>
      <c r="D105" t="s">
        <v>20</v>
      </c>
      <c r="E105">
        <v>220706</v>
      </c>
      <c r="F105" t="s">
        <v>52</v>
      </c>
      <c r="G105" t="s">
        <v>22</v>
      </c>
      <c r="H105" t="s">
        <v>24</v>
      </c>
      <c r="I105" t="s">
        <v>23</v>
      </c>
      <c r="J105" t="s">
        <v>22</v>
      </c>
      <c r="K105" t="s">
        <v>23</v>
      </c>
      <c r="L105" t="s">
        <v>47</v>
      </c>
      <c r="M105" t="s">
        <v>22</v>
      </c>
      <c r="N105" t="s">
        <v>23</v>
      </c>
      <c r="O105" t="s">
        <v>22</v>
      </c>
      <c r="P105">
        <v>4</v>
      </c>
      <c r="Q105" t="s">
        <v>29</v>
      </c>
    </row>
    <row r="106" spans="1:17">
      <c r="F106" s="4" t="s">
        <v>24</v>
      </c>
      <c r="G106" s="5">
        <f>COUNTIF(G90:G105,"Strongly Agree")</f>
        <v>1</v>
      </c>
      <c r="H106" s="5">
        <f t="shared" ref="H106:N106" si="10">COUNTIF(H90:H105,"Strongly Agree")</f>
        <v>5</v>
      </c>
      <c r="I106" s="5">
        <f t="shared" si="10"/>
        <v>2</v>
      </c>
      <c r="J106" s="5">
        <f t="shared" si="10"/>
        <v>3</v>
      </c>
      <c r="K106" s="5">
        <f t="shared" si="10"/>
        <v>1</v>
      </c>
      <c r="L106" s="5">
        <f t="shared" si="10"/>
        <v>4</v>
      </c>
      <c r="M106" s="5">
        <f t="shared" si="10"/>
        <v>5</v>
      </c>
      <c r="N106" s="5">
        <f t="shared" si="10"/>
        <v>2</v>
      </c>
      <c r="O106" s="5">
        <f>COUNTIF(O90:O105,"Strongly Agree")</f>
        <v>1</v>
      </c>
      <c r="P106" s="6">
        <f>COUNTIF(P90:P105,"5")</f>
        <v>3</v>
      </c>
      <c r="Q106" s="6">
        <f>COUNTIF(Q90:Q105,"Highly Satisfied")</f>
        <v>2</v>
      </c>
    </row>
    <row r="107" spans="1:17">
      <c r="F107" s="4" t="s">
        <v>22</v>
      </c>
      <c r="G107" s="5">
        <f>COUNTIF(G90:G105,"Agree")</f>
        <v>15</v>
      </c>
      <c r="H107" s="5">
        <f t="shared" ref="H107:O107" si="11">COUNTIF(H90:H105,"Agree")</f>
        <v>11</v>
      </c>
      <c r="I107" s="5">
        <f t="shared" si="11"/>
        <v>11</v>
      </c>
      <c r="J107" s="5">
        <f t="shared" si="11"/>
        <v>10</v>
      </c>
      <c r="K107" s="5">
        <f t="shared" si="11"/>
        <v>13</v>
      </c>
      <c r="L107" s="5">
        <f t="shared" si="11"/>
        <v>9</v>
      </c>
      <c r="M107" s="5">
        <f t="shared" si="11"/>
        <v>11</v>
      </c>
      <c r="N107" s="5">
        <f t="shared" si="11"/>
        <v>12</v>
      </c>
      <c r="O107" s="5">
        <f t="shared" si="11"/>
        <v>12</v>
      </c>
      <c r="P107" s="6">
        <f>COUNTIF(P90:P105,"4")</f>
        <v>10</v>
      </c>
      <c r="Q107" s="6">
        <f>COUNTIF(Q90:Q105,"Satisfied")</f>
        <v>10</v>
      </c>
    </row>
    <row r="108" spans="1:17">
      <c r="F108" s="4" t="s">
        <v>23</v>
      </c>
      <c r="G108" s="5">
        <f>COUNTIF(G90:G105,"Not Agree &amp; Not Disagree")</f>
        <v>0</v>
      </c>
      <c r="H108" s="5">
        <f t="shared" ref="H108:O108" si="12">COUNTIF(H90:H105,"Not Agree &amp; Not Disagree")</f>
        <v>0</v>
      </c>
      <c r="I108" s="5">
        <f t="shared" si="12"/>
        <v>2</v>
      </c>
      <c r="J108" s="5">
        <f t="shared" si="12"/>
        <v>2</v>
      </c>
      <c r="K108" s="5">
        <f t="shared" si="12"/>
        <v>2</v>
      </c>
      <c r="L108" s="5">
        <f t="shared" si="12"/>
        <v>1</v>
      </c>
      <c r="M108" s="5">
        <f t="shared" si="12"/>
        <v>0</v>
      </c>
      <c r="N108" s="5">
        <f t="shared" si="12"/>
        <v>1</v>
      </c>
      <c r="O108" s="5">
        <f t="shared" si="12"/>
        <v>2</v>
      </c>
      <c r="P108" s="6">
        <f>COUNTIF(P90:P105,3)</f>
        <v>1</v>
      </c>
      <c r="Q108" s="6">
        <f>COUNTIF(Q90:Q105,"Avarage")</f>
        <v>4</v>
      </c>
    </row>
    <row r="109" spans="1:17">
      <c r="F109" s="4" t="s">
        <v>47</v>
      </c>
      <c r="G109" s="5">
        <f>COUNTIF(G90:G105,"Disagree")</f>
        <v>0</v>
      </c>
      <c r="H109" s="5">
        <f t="shared" ref="H109:O109" si="13">COUNTIF(H90:H105,"Disagree")</f>
        <v>0</v>
      </c>
      <c r="I109" s="5">
        <f t="shared" si="13"/>
        <v>1</v>
      </c>
      <c r="J109" s="5">
        <f t="shared" si="13"/>
        <v>1</v>
      </c>
      <c r="K109" s="5">
        <f t="shared" si="13"/>
        <v>0</v>
      </c>
      <c r="L109" s="5">
        <f t="shared" si="13"/>
        <v>2</v>
      </c>
      <c r="M109" s="5">
        <f t="shared" si="13"/>
        <v>0</v>
      </c>
      <c r="N109" s="5">
        <f t="shared" si="13"/>
        <v>1</v>
      </c>
      <c r="O109" s="5">
        <f t="shared" si="13"/>
        <v>1</v>
      </c>
      <c r="P109" s="6">
        <f>COUNTIF(P90:P105,2)</f>
        <v>1</v>
      </c>
      <c r="Q109" s="6">
        <f>COUNTIF(Q90:Q105,"Dissatisfied")</f>
        <v>0</v>
      </c>
    </row>
    <row r="110" spans="1:17">
      <c r="F110" s="4" t="s">
        <v>93</v>
      </c>
      <c r="G110" s="5">
        <f>COUNTIF(G90:G105,"Strongly Disagree")</f>
        <v>0</v>
      </c>
      <c r="H110" s="5">
        <f t="shared" ref="H110:N110" si="14">COUNTIF(H90:H105,"Strongly Disagree")</f>
        <v>0</v>
      </c>
      <c r="I110" s="5">
        <f t="shared" si="14"/>
        <v>0</v>
      </c>
      <c r="J110" s="5">
        <f t="shared" si="14"/>
        <v>0</v>
      </c>
      <c r="K110" s="5">
        <f t="shared" si="14"/>
        <v>0</v>
      </c>
      <c r="L110" s="5">
        <f t="shared" si="14"/>
        <v>0</v>
      </c>
      <c r="M110" s="5">
        <f t="shared" si="14"/>
        <v>0</v>
      </c>
      <c r="N110" s="5">
        <f t="shared" si="14"/>
        <v>0</v>
      </c>
      <c r="O110" s="5">
        <f>COUNTIF(O90:O105,"Strongly Disagree")</f>
        <v>0</v>
      </c>
      <c r="P110" s="6">
        <f>COUNTIF(P90:P105,1)</f>
        <v>1</v>
      </c>
      <c r="Q110" s="6">
        <f>COUNTIF(Q90:Q105,"Highly Dissatisfied")</f>
        <v>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12</vt:i4>
      </vt:variant>
    </vt:vector>
  </HeadingPairs>
  <TitlesOfParts>
    <vt:vector size="12" baseType="lpstr">
      <vt:lpstr>Feedback B.A. Students Year 202</vt:lpstr>
      <vt:lpstr> Dr. Kavita Singh</vt:lpstr>
      <vt:lpstr> Dr. Praveen Gupta</vt:lpstr>
      <vt:lpstr>Shri Ashwani Sahu</vt:lpstr>
      <vt:lpstr> Shri Arun Kumar V.</vt:lpstr>
      <vt:lpstr>Shri Kamal Bodale</vt:lpstr>
      <vt:lpstr>Shri Kishor Patel</vt:lpstr>
      <vt:lpstr> Dr. Sarita Swamy</vt:lpstr>
      <vt:lpstr>Mohan Lal</vt:lpstr>
      <vt:lpstr> Dr. A. John</vt:lpstr>
      <vt:lpstr>Dr. P.K. Singh</vt:lpstr>
      <vt:lpstr>Shri Shiklesh Nureti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 dondi</dc:creator>
  <cp:lastModifiedBy>iti dondi</cp:lastModifiedBy>
  <dcterms:created xsi:type="dcterms:W3CDTF">2024-03-28T06:40:08Z</dcterms:created>
  <dcterms:modified xsi:type="dcterms:W3CDTF">2024-03-28T10:15:18Z</dcterms:modified>
</cp:coreProperties>
</file>