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charts/chart78.xml" ContentType="application/vnd.openxmlformats-officedocument.drawingml.chart+xml"/>
  <Override PartName="/xl/charts/chart89.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charts/chart74.xml" ContentType="application/vnd.openxmlformats-officedocument.drawingml.chart+xml"/>
  <Override PartName="/xl/charts/chart83.xml" ContentType="application/vnd.openxmlformats-officedocument.drawingml.chart+xml"/>
  <Override PartName="/xl/charts/chart85.xml" ContentType="application/vnd.openxmlformats-officedocument.drawingml.chart+xml"/>
  <Override PartName="/xl/charts/chart94.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drawings/drawing5.xml" ContentType="application/vnd.openxmlformats-officedocument.drawing+xml"/>
  <Override PartName="/xl/charts/chart79.xml" ContentType="application/vnd.openxmlformats-officedocument.drawingml.chart+xml"/>
  <Override PartName="/xl/charts/chart88.xml" ContentType="application/vnd.openxmlformats-officedocument.drawingml.chart+xml"/>
  <Override PartName="/xl/charts/chart97.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77.xml" ContentType="application/vnd.openxmlformats-officedocument.drawingml.chart+xml"/>
  <Override PartName="/xl/charts/chart86.xml" ContentType="application/vnd.openxmlformats-officedocument.drawingml.chart+xml"/>
  <Override PartName="/xl/charts/chart95.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75.xml" ContentType="application/vnd.openxmlformats-officedocument.drawingml.chart+xml"/>
  <Override PartName="/xl/charts/chart84.xml" ContentType="application/vnd.openxmlformats-officedocument.drawingml.chart+xml"/>
  <Override PartName="/xl/charts/chart93.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harts/chart82.xml" ContentType="application/vnd.openxmlformats-officedocument.drawingml.chart+xml"/>
  <Override PartName="/xl/charts/chart9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0.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Override PartName="/xl/charts/chart98.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tabRatio="695" activeTab="2"/>
  </bookViews>
  <sheets>
    <sheet name="Feedback Form For M.A. Students" sheetId="1" r:id="rId1"/>
    <sheet name="Dr. Kavita Singh" sheetId="2" r:id="rId2"/>
    <sheet name="Dr. Praveen Gupta" sheetId="3" r:id="rId3"/>
    <sheet name="Shri Ashwani Sahu" sheetId="4" r:id="rId4"/>
    <sheet name=" Dr. Sarita Swamy" sheetId="5" r:id="rId5"/>
    <sheet name=" Dr. A. John" sheetId="6" r:id="rId6"/>
  </sheets>
  <externalReferences>
    <externalReference r:id="rId7"/>
  </externalReferences>
  <calcPr calcId="0"/>
</workbook>
</file>

<file path=xl/calcChain.xml><?xml version="1.0" encoding="utf-8"?>
<calcChain xmlns="http://schemas.openxmlformats.org/spreadsheetml/2006/main">
  <c r="G7" i="2"/>
  <c r="Q66"/>
  <c r="Q11"/>
  <c r="G11"/>
  <c r="Q57" i="3"/>
  <c r="G53"/>
  <c r="G54" i="4"/>
  <c r="Q54"/>
  <c r="Q50" i="5"/>
  <c r="Q7"/>
  <c r="H7" i="6"/>
  <c r="I7"/>
  <c r="J7"/>
  <c r="K7"/>
  <c r="L7"/>
  <c r="M7"/>
  <c r="N7"/>
  <c r="O7"/>
  <c r="H8"/>
  <c r="I8"/>
  <c r="J8"/>
  <c r="K8"/>
  <c r="L8"/>
  <c r="M8"/>
  <c r="N8"/>
  <c r="O8"/>
  <c r="H9"/>
  <c r="I9"/>
  <c r="J9"/>
  <c r="K9"/>
  <c r="L9"/>
  <c r="M9"/>
  <c r="N9"/>
  <c r="O9"/>
  <c r="H10"/>
  <c r="I10"/>
  <c r="J10"/>
  <c r="K10"/>
  <c r="L10"/>
  <c r="M10"/>
  <c r="N10"/>
  <c r="O10"/>
  <c r="H11"/>
  <c r="I11"/>
  <c r="J11"/>
  <c r="K11"/>
  <c r="L11"/>
  <c r="M11"/>
  <c r="N11"/>
  <c r="O11"/>
  <c r="G11"/>
  <c r="G10"/>
  <c r="G9"/>
  <c r="G8"/>
  <c r="G7"/>
  <c r="P11"/>
  <c r="P10"/>
  <c r="P9"/>
  <c r="P8"/>
  <c r="P7"/>
  <c r="Q11"/>
  <c r="Q10"/>
  <c r="Q9"/>
  <c r="Q8"/>
  <c r="Q7"/>
  <c r="P52"/>
  <c r="P51"/>
  <c r="P50"/>
  <c r="Q54"/>
  <c r="Q53"/>
  <c r="Q52"/>
  <c r="Q51"/>
  <c r="Q50"/>
  <c r="Q3" i="5"/>
  <c r="G51"/>
  <c r="Q51"/>
  <c r="Q47"/>
  <c r="Q53" i="4"/>
  <c r="G47" i="5"/>
  <c r="Q6"/>
  <c r="Q5"/>
  <c r="Q4"/>
  <c r="P7"/>
  <c r="P6"/>
  <c r="P5"/>
  <c r="P4"/>
  <c r="P3"/>
  <c r="H3"/>
  <c r="I3"/>
  <c r="J3"/>
  <c r="K3"/>
  <c r="L3"/>
  <c r="M3"/>
  <c r="N3"/>
  <c r="O3"/>
  <c r="H4"/>
  <c r="I4"/>
  <c r="J4"/>
  <c r="K4"/>
  <c r="L4"/>
  <c r="M4"/>
  <c r="N4"/>
  <c r="O4"/>
  <c r="H5"/>
  <c r="I5"/>
  <c r="J5"/>
  <c r="K5"/>
  <c r="L5"/>
  <c r="M5"/>
  <c r="N5"/>
  <c r="O5"/>
  <c r="H6"/>
  <c r="I6"/>
  <c r="J6"/>
  <c r="K6"/>
  <c r="L6"/>
  <c r="M6"/>
  <c r="N6"/>
  <c r="O6"/>
  <c r="H7"/>
  <c r="I7"/>
  <c r="J7"/>
  <c r="K7"/>
  <c r="L7"/>
  <c r="M7"/>
  <c r="N7"/>
  <c r="O7"/>
  <c r="G7"/>
  <c r="G6"/>
  <c r="G5"/>
  <c r="G4"/>
  <c r="G3"/>
  <c r="P51"/>
  <c r="P50"/>
  <c r="P49"/>
  <c r="P48"/>
  <c r="P47"/>
  <c r="H47"/>
  <c r="I47"/>
  <c r="J47"/>
  <c r="K47"/>
  <c r="L47"/>
  <c r="M47"/>
  <c r="N47"/>
  <c r="O47"/>
  <c r="H48"/>
  <c r="I48"/>
  <c r="J48"/>
  <c r="K48"/>
  <c r="L48"/>
  <c r="M48"/>
  <c r="N48"/>
  <c r="O48"/>
  <c r="H49"/>
  <c r="I49"/>
  <c r="J49"/>
  <c r="K49"/>
  <c r="L49"/>
  <c r="M49"/>
  <c r="N49"/>
  <c r="O49"/>
  <c r="H50"/>
  <c r="I50"/>
  <c r="J50"/>
  <c r="K50"/>
  <c r="L50"/>
  <c r="M50"/>
  <c r="N50"/>
  <c r="O50"/>
  <c r="H51"/>
  <c r="I51"/>
  <c r="J51"/>
  <c r="K51"/>
  <c r="L51"/>
  <c r="M51"/>
  <c r="N51"/>
  <c r="O51"/>
  <c r="G50"/>
  <c r="G49"/>
  <c r="G48"/>
  <c r="Q49"/>
  <c r="Q48"/>
  <c r="G7" i="3"/>
  <c r="O7"/>
  <c r="P7"/>
  <c r="Q7"/>
  <c r="P53" i="4"/>
  <c r="H53"/>
  <c r="I53"/>
  <c r="J53"/>
  <c r="K53"/>
  <c r="L53"/>
  <c r="M53"/>
  <c r="N53"/>
  <c r="O53"/>
  <c r="H54"/>
  <c r="I54"/>
  <c r="J54"/>
  <c r="K54"/>
  <c r="L54"/>
  <c r="M54"/>
  <c r="N54"/>
  <c r="O54"/>
  <c r="H55"/>
  <c r="I55"/>
  <c r="J55"/>
  <c r="K55"/>
  <c r="L55"/>
  <c r="M55"/>
  <c r="N55"/>
  <c r="O55"/>
  <c r="H56"/>
  <c r="I56"/>
  <c r="J56"/>
  <c r="K56"/>
  <c r="L56"/>
  <c r="M56"/>
  <c r="N56"/>
  <c r="O56"/>
  <c r="H57"/>
  <c r="I57"/>
  <c r="J57"/>
  <c r="K57"/>
  <c r="L57"/>
  <c r="M57"/>
  <c r="N57"/>
  <c r="O57"/>
  <c r="G57"/>
  <c r="G56"/>
  <c r="G55"/>
  <c r="G53"/>
  <c r="P57"/>
  <c r="P56"/>
  <c r="P55"/>
  <c r="P54"/>
  <c r="Q57"/>
  <c r="Q56"/>
  <c r="Q55"/>
  <c r="Q8"/>
  <c r="Q7"/>
  <c r="Q6"/>
  <c r="Q5"/>
  <c r="Q4"/>
  <c r="P8"/>
  <c r="P7"/>
  <c r="P6"/>
  <c r="P5"/>
  <c r="P4"/>
  <c r="H4"/>
  <c r="I4"/>
  <c r="J4"/>
  <c r="K4"/>
  <c r="L4"/>
  <c r="M4"/>
  <c r="N4"/>
  <c r="O4"/>
  <c r="H5"/>
  <c r="I5"/>
  <c r="J5"/>
  <c r="K5"/>
  <c r="L5"/>
  <c r="M5"/>
  <c r="N5"/>
  <c r="O5"/>
  <c r="H6"/>
  <c r="I6"/>
  <c r="J6"/>
  <c r="K6"/>
  <c r="L6"/>
  <c r="M6"/>
  <c r="N6"/>
  <c r="O6"/>
  <c r="H7"/>
  <c r="I7"/>
  <c r="J7"/>
  <c r="K7"/>
  <c r="L7"/>
  <c r="M7"/>
  <c r="N7"/>
  <c r="O7"/>
  <c r="H8"/>
  <c r="I8"/>
  <c r="J8"/>
  <c r="K8"/>
  <c r="L8"/>
  <c r="M8"/>
  <c r="N8"/>
  <c r="O8"/>
  <c r="G8"/>
  <c r="G7"/>
  <c r="G6"/>
  <c r="G5"/>
  <c r="G4"/>
  <c r="G54" i="3"/>
  <c r="G55"/>
  <c r="Q53"/>
  <c r="Q11"/>
  <c r="Q10"/>
  <c r="Q9"/>
  <c r="Q8"/>
  <c r="P11"/>
  <c r="P10"/>
  <c r="P9"/>
  <c r="P8"/>
  <c r="H7"/>
  <c r="I7"/>
  <c r="J7"/>
  <c r="K7"/>
  <c r="L7"/>
  <c r="M7"/>
  <c r="N7"/>
  <c r="H8"/>
  <c r="I8"/>
  <c r="J8"/>
  <c r="K8"/>
  <c r="L8"/>
  <c r="M8"/>
  <c r="N8"/>
  <c r="O8"/>
  <c r="H9"/>
  <c r="I9"/>
  <c r="J9"/>
  <c r="K9"/>
  <c r="L9"/>
  <c r="M9"/>
  <c r="N9"/>
  <c r="O9"/>
  <c r="H10"/>
  <c r="I10"/>
  <c r="J10"/>
  <c r="K10"/>
  <c r="L10"/>
  <c r="M10"/>
  <c r="N10"/>
  <c r="O10"/>
  <c r="H11"/>
  <c r="I11"/>
  <c r="J11"/>
  <c r="K11"/>
  <c r="L11"/>
  <c r="M11"/>
  <c r="N11"/>
  <c r="O11"/>
  <c r="G11"/>
  <c r="G10"/>
  <c r="G9"/>
  <c r="G8"/>
  <c r="Q7" i="2"/>
  <c r="H62"/>
  <c r="I62"/>
  <c r="J62"/>
  <c r="K62"/>
  <c r="L62"/>
  <c r="M62"/>
  <c r="N62"/>
  <c r="O62"/>
  <c r="P62"/>
  <c r="Q62"/>
  <c r="H63"/>
  <c r="I63"/>
  <c r="J63"/>
  <c r="K63"/>
  <c r="L63"/>
  <c r="M63"/>
  <c r="N63"/>
  <c r="O63"/>
  <c r="P63"/>
  <c r="Q63"/>
  <c r="H64"/>
  <c r="I64"/>
  <c r="J64"/>
  <c r="K64"/>
  <c r="L64"/>
  <c r="M64"/>
  <c r="N64"/>
  <c r="O64"/>
  <c r="P64"/>
  <c r="Q64"/>
  <c r="H65"/>
  <c r="I65"/>
  <c r="J65"/>
  <c r="K65"/>
  <c r="L65"/>
  <c r="M65"/>
  <c r="N65"/>
  <c r="O65"/>
  <c r="P65"/>
  <c r="Q65"/>
  <c r="H66"/>
  <c r="I66"/>
  <c r="J66"/>
  <c r="K66"/>
  <c r="L66"/>
  <c r="M66"/>
  <c r="N66"/>
  <c r="O66"/>
  <c r="P66"/>
  <c r="G66"/>
  <c r="G65"/>
  <c r="G64"/>
  <c r="G63"/>
  <c r="G62"/>
  <c r="P54" i="6"/>
  <c r="O54"/>
  <c r="N54"/>
  <c r="M54"/>
  <c r="L54"/>
  <c r="K54"/>
  <c r="J54"/>
  <c r="I54"/>
  <c r="H54"/>
  <c r="G54"/>
  <c r="P53"/>
  <c r="O53"/>
  <c r="N53"/>
  <c r="M53"/>
  <c r="L53"/>
  <c r="K53"/>
  <c r="J53"/>
  <c r="I53"/>
  <c r="H53"/>
  <c r="G53"/>
  <c r="O52"/>
  <c r="N52"/>
  <c r="M52"/>
  <c r="L52"/>
  <c r="K52"/>
  <c r="J52"/>
  <c r="I52"/>
  <c r="H52"/>
  <c r="G52"/>
  <c r="O51"/>
  <c r="N51"/>
  <c r="M51"/>
  <c r="L51"/>
  <c r="K51"/>
  <c r="J51"/>
  <c r="I51"/>
  <c r="H51"/>
  <c r="G51"/>
  <c r="O50"/>
  <c r="N50"/>
  <c r="M50"/>
  <c r="L50"/>
  <c r="K50"/>
  <c r="J50"/>
  <c r="I50"/>
  <c r="H50"/>
  <c r="G50"/>
  <c r="P57" i="3"/>
  <c r="O57"/>
  <c r="N57"/>
  <c r="M57"/>
  <c r="L57"/>
  <c r="K57"/>
  <c r="J57"/>
  <c r="I57"/>
  <c r="H57"/>
  <c r="Q56"/>
  <c r="P56"/>
  <c r="O56"/>
  <c r="N56"/>
  <c r="M56"/>
  <c r="L56"/>
  <c r="K56"/>
  <c r="J56"/>
  <c r="I56"/>
  <c r="H56"/>
  <c r="Q55"/>
  <c r="P55"/>
  <c r="O55"/>
  <c r="N55"/>
  <c r="M55"/>
  <c r="L55"/>
  <c r="K55"/>
  <c r="J55"/>
  <c r="I55"/>
  <c r="H55"/>
  <c r="Q54"/>
  <c r="P54"/>
  <c r="O54"/>
  <c r="N54"/>
  <c r="M54"/>
  <c r="L54"/>
  <c r="K54"/>
  <c r="J54"/>
  <c r="I54"/>
  <c r="H54"/>
  <c r="P53"/>
  <c r="O53"/>
  <c r="N53"/>
  <c r="M53"/>
  <c r="L53"/>
  <c r="K53"/>
  <c r="J53"/>
  <c r="I53"/>
  <c r="H53"/>
  <c r="P11" i="2"/>
  <c r="O11"/>
  <c r="N11"/>
  <c r="M11"/>
  <c r="L11"/>
  <c r="K11"/>
  <c r="J11"/>
  <c r="I11"/>
  <c r="H11"/>
  <c r="Q10"/>
  <c r="P10"/>
  <c r="O10"/>
  <c r="N10"/>
  <c r="M10"/>
  <c r="L10"/>
  <c r="K10"/>
  <c r="J10"/>
  <c r="I10"/>
  <c r="H10"/>
  <c r="G10"/>
  <c r="Q9"/>
  <c r="P9"/>
  <c r="O9"/>
  <c r="N9"/>
  <c r="M9"/>
  <c r="L9"/>
  <c r="K9"/>
  <c r="J9"/>
  <c r="I9"/>
  <c r="H9"/>
  <c r="G9"/>
  <c r="Q8"/>
  <c r="P8"/>
  <c r="O8"/>
  <c r="N8"/>
  <c r="M8"/>
  <c r="L8"/>
  <c r="K8"/>
  <c r="J8"/>
  <c r="I8"/>
  <c r="H8"/>
  <c r="G8"/>
  <c r="P7"/>
  <c r="O7"/>
  <c r="N7"/>
  <c r="M7"/>
  <c r="L7"/>
  <c r="K7"/>
  <c r="J7"/>
  <c r="I7"/>
  <c r="H7"/>
  <c r="G56" i="3" l="1"/>
  <c r="G57" s="1"/>
</calcChain>
</file>

<file path=xl/sharedStrings.xml><?xml version="1.0" encoding="utf-8"?>
<sst xmlns="http://schemas.openxmlformats.org/spreadsheetml/2006/main" count="1591" uniqueCount="158">
  <si>
    <t>Timestamp</t>
  </si>
  <si>
    <t>Username</t>
  </si>
  <si>
    <t>Name of Students</t>
  </si>
  <si>
    <t>Class</t>
  </si>
  <si>
    <t>Admission Number</t>
  </si>
  <si>
    <t>Subject &amp; Teacher</t>
  </si>
  <si>
    <t>à¤µà¥à¤¯à¤¾à¤–à¥à¤¯à¤¾à¤¨ à¤¸à¥‡ à¤°à¥‚à¤šà¤¿ à¤®à¥‡à¤‚ à¤µà¥ƒà¤¦à¥à¤§à¤¿ à¤¹à¥à¤ˆ , à¤†à¤ª à¤‡à¤¸ à¤¬à¤¾à¤¤ à¤¸à¥‡ à¤¸à¤¹à¤®à¤¤  à¤¹à¥ˆà¤‚ ?</t>
  </si>
  <si>
    <t xml:space="preserve">à¤¶à¤¿à¤•à¥à¤·à¤£ à¤œà¤¾à¤¨à¤•à¤¾à¤°à¥€ à¤¸à¥‡ à¤ªà¤°à¤¿à¤ªà¥‚à¤°à¥à¤£ à¤¥à¤¾ à¤•à¥à¤¯à¤¾ à¤†à¤ª à¤‡à¤¸ à¤¬à¤¾à¤¤ à¤¸à¥‡ à¤¸à¤¹à¤®à¤¤  à¤¹à¥ˆà¤‚ ? </t>
  </si>
  <si>
    <t xml:space="preserve">à¤¶à¤¿à¤•à¥à¤·à¤• à¤•à¤¾ à¤µà¤¿à¤¦à¥à¤¯à¤¾à¤°à¥à¤¥à¤¿à¤¯à¥‹à¤‚ à¤•à¥‡ à¤ªà¥à¤°à¤¤à¤¿ à¤µà¥à¤¯à¤µà¥à¤¹à¤¾à¤° à¤®à¤¿à¤¤à¥à¤°à¤¤à¤¾à¤ªà¥‚à¤°à¥à¤£ à¤à¤µà¤‚ à¤¸à¤¹à¤¯à¥‹à¤— à¤•à¥‡ à¤­à¤¾à¤µà¤¨à¤¾ à¤¸à¥‡ à¤ªà¤°à¤¿à¤ªà¥‚à¤°à¥à¤£ à¤¥à¤¾ à¤•à¥à¤¯à¤¾ à¤†à¤ª à¤‡à¤¸ à¤¬à¤¾à¤¤ à¤¸à¥‡ à¤¸à¤¹à¤®à¤¤  à¤¹à¥ˆà¤‚ ? </t>
  </si>
  <si>
    <t xml:space="preserve">à¤¶à¤¿à¤•à¥à¤·à¤• à¤µà¤¿à¤¦à¥à¤¯à¤¾à¤°à¥à¤¥à¤¿à¤¯à¥‹à¤‚ à¤•à¥‡ à¤¦à¥à¤µà¤¾à¤°à¤¾ à¤ªà¥‚à¤›à¥‡ à¤—à¤¯à¥‡ à¤ªà¥à¤°à¤¶à¥à¤¨à¥‹ à¤•à¤¾ à¤¸à¤®à¤¾à¤§à¤¾à¤¨ à¤•à¤°à¤¨à¥‡ à¤¹à¥‡à¤¤à¥ à¤¤à¤¤à¥à¤ªà¤°  à¤°à¤¹à¤¤à¥‡ à¤¹à¥ˆ à¤•à¥à¤¯à¤¾ à¤†à¤ª à¤‡à¤¸ à¤¬à¤¾à¤¤ à¤¸à¥‡ à¤¸à¤¹à¤®à¤¤  à¤¹à¥ˆà¤‚ ? </t>
  </si>
  <si>
    <t xml:space="preserve">à¤¶à¤¿à¤•à¥à¤·à¤• à¤¨à¥‡ à¤µà¤¿à¤·à¤¯ à¤•à¥‡ à¤ªà¥à¤°à¤¤à¤¿ à¤°à¥‚à¤šà¤¿ à¤œà¤¾à¤—à¥ƒà¤¤ à¤•à¥€ , à¤•à¥à¤¯à¤¾ à¤†à¤ª à¤‡à¤¸ à¤¬à¤¾à¤¤ à¤¸à¥‡ à¤¸à¤¹à¤®à¤¤  à¤¹à¥ˆà¤‚ ? </t>
  </si>
  <si>
    <t xml:space="preserve">à¤¸à¤®à¤¯ à¤ªà¤° à¤ªà¤¾à¤ à¥à¤¯à¤•à¥à¤°à¤®  à¤ªà¥‚à¤°à¥à¤£ à¤¹à¥à¤†, à¤•à¥à¤¯à¤¾ à¤†à¤ª à¤‡à¤¸ à¤¬à¤¾à¤¤ à¤¸à¥‡ à¤¸à¤¹à¤®à¤¤  à¤¹à¥ˆà¤‚ ? </t>
  </si>
  <si>
    <t xml:space="preserve">à¤¶à¤¿à¤•à¥à¤·à¤• à¤¸à¤®à¤¯à¤¨à¤¿à¤·à¥à¤Ÿ à¤¹à¥ˆ à¤à¤µà¤‚ à¤¨à¤¿à¤¯à¤®à¤¿à¤¤ à¤µà¥à¤¯à¤¾à¤–à¥à¤¯à¤¾à¤¨ à¤¦à¥‡à¤¤à¥‡ à¤¹à¥ˆ, à¤•à¥à¤¯à¤¾ à¤†à¤ª à¤‡à¤¸ à¤¬à¤¾à¤¤ à¤¸à¥‡ à¤¸à¤¹à¤®à¤¤  à¤¹à¥ˆà¤‚ ? </t>
  </si>
  <si>
    <t xml:space="preserve">
à¤¶à¤¿à¤•à¥à¤·à¤• à¤•à¤¾ à¤¸à¤®à¥à¤ªà¥à¤°à¥‡à¤·à¤£ à¤¸à¥à¤¸à¥à¤ªà¤·à¥à¤  à¤¹à¥ˆ ,à¤•à¥à¤¯à¤¾ à¤†à¤ª à¤‡à¤¸ à¤¬à¤¾à¤¤ à¤¸à¥‡ à¤¸à¤¹à¤®à¤¤  à¤¹à¥ˆà¤‚ ?</t>
  </si>
  <si>
    <t xml:space="preserve">à¤¶à¤¿à¤•à¥à¤·à¤• à¤¨à¥‡ à¤¶à¤¿à¤•à¥à¤·à¤£ à¤•à¥‡ à¤¦à¥Œà¤°à¤¾à¤¨ à¤†à¤§à¥à¤¨à¤¿à¤• à¤¤à¤•à¤¨à¥€à¤• à¤ªà¤¾à¤µà¤° à¤ªà¥‰à¤‡à¤¨à¥à¤Ÿ à¤•à¤¾ à¤ªà¥à¤°à¤¯à¥‹à¤— à¤•à¤¿à¤¯à¤¾, à¤•à¥à¤¯à¤¾ à¤†à¤ª à¤‡à¤¸ à¤¬à¤¾à¤¤ à¤¸à¥‡ à¤¸à¤¹à¤®à¤¤  à¤¹à¥ˆà¤‚ ? </t>
  </si>
  <si>
    <t xml:space="preserve">à¤µà¤¿à¤·à¤¯ à¤…à¤µà¤§à¤¾à¤°à¤£à¤¾ à¤ªà¤° à¤¶à¤¿à¤•à¥à¤·à¤• à¤•à¤¾ à¤œà¥à¤žà¤¾à¤¨ </t>
  </si>
  <si>
    <t xml:space="preserve">à¤…à¤ªà¤¨à¥‡ à¤¶à¤¿à¤•à¥à¤·à¤• à¤¸à¥‡ à¤¸à¤‚à¤¤à¥à¤·à¥à¤Ÿà¤¿ à¤•à¤¾ à¤¸à¥à¤¤à¤° à¤¬à¤¤à¤¾à¤‡à¤¯à¥‡ </t>
  </si>
  <si>
    <t>2023/04/16 8:37:48 PM GMT+5:30</t>
  </si>
  <si>
    <t>Kumardomendra5296@gmail.com</t>
  </si>
  <si>
    <t>DOMENDRA KUMAR</t>
  </si>
  <si>
    <t>M.A.- III &amp; IV Semester</t>
  </si>
  <si>
    <t>Economics- Dr. Kavita Singh</t>
  </si>
  <si>
    <t>Strongly Agree</t>
  </si>
  <si>
    <t>Agree</t>
  </si>
  <si>
    <t>Strongly Disagree</t>
  </si>
  <si>
    <t>Highly Satisfied</t>
  </si>
  <si>
    <t>2023/04/16 8:38:51 PM GMT+5:30</t>
  </si>
  <si>
    <t>namrtamandavi@gmail.com</t>
  </si>
  <si>
    <t xml:space="preserve">Namrata </t>
  </si>
  <si>
    <t>Not Agree &amp; Not Disagree</t>
  </si>
  <si>
    <t>Avarage</t>
  </si>
  <si>
    <t>2023/04/16 9:17:09 PM GMT+5:30</t>
  </si>
  <si>
    <t>devendraku10101997@gmail.com</t>
  </si>
  <si>
    <t xml:space="preserve">Dulesh Kumar Meriya </t>
  </si>
  <si>
    <t>2023/04/16 9:34:24 PM GMT+5:30</t>
  </si>
  <si>
    <t>NAMRATA</t>
  </si>
  <si>
    <t>Economics- Shri Ashwani Sahu</t>
  </si>
  <si>
    <t>2023/04/16 9:57:52 PM GMT+5:30</t>
  </si>
  <si>
    <t>nragini343@gmail.com</t>
  </si>
  <si>
    <t xml:space="preserve">Ragini Nishad </t>
  </si>
  <si>
    <t>Political Science- Dr. Sarita Swamy</t>
  </si>
  <si>
    <t>2023/04/16 10:06:57 PM GMT+5:30</t>
  </si>
  <si>
    <t>ukepooja401@gmail.com</t>
  </si>
  <si>
    <t>Pooja</t>
  </si>
  <si>
    <t>M.A.- I &amp; II Semester</t>
  </si>
  <si>
    <t>Economics- Dr. Praveen Gupta</t>
  </si>
  <si>
    <t>Disagree</t>
  </si>
  <si>
    <t>2023/04/17 10:03:26 AM GMT+5:30</t>
  </si>
  <si>
    <t>baraturampandey@gmail.com</t>
  </si>
  <si>
    <t>Baratu ram</t>
  </si>
  <si>
    <t>2023/04/17 11:11:38 AM GMT+5:30</t>
  </si>
  <si>
    <t>ashishkotpariya@gmail.com</t>
  </si>
  <si>
    <t xml:space="preserve">Ashish Kumar </t>
  </si>
  <si>
    <t>2023/04/17 2:12:36 PM GMT+5:30</t>
  </si>
  <si>
    <t>2023/04/17 2:39:57 PM GMT+5:30</t>
  </si>
  <si>
    <t>shwetamarge814@gmail.com</t>
  </si>
  <si>
    <t>Shweta</t>
  </si>
  <si>
    <t>Sociology- Dr. A. John</t>
  </si>
  <si>
    <t>2023/04/18 5:55:34 AM GMT+5:30</t>
  </si>
  <si>
    <t>devendraku101997@gmail.com</t>
  </si>
  <si>
    <t>Satisfied</t>
  </si>
  <si>
    <t>2023/04/18 9:20:20 AM GMT+5:30</t>
  </si>
  <si>
    <t>05Vinay1998@gmail.com</t>
  </si>
  <si>
    <t xml:space="preserve">Vinay Kumar kaushik </t>
  </si>
  <si>
    <t>2023/04/18 9:25:05 PM GMT+5:30</t>
  </si>
  <si>
    <t>vinaysahare1999@gmail.com</t>
  </si>
  <si>
    <t xml:space="preserve">Vinay kumar </t>
  </si>
  <si>
    <t>2023/04/19 8:01:49 AM GMT+5:30</t>
  </si>
  <si>
    <t>kavalkumar921@gmail.com</t>
  </si>
  <si>
    <t>Kawal kumar</t>
  </si>
  <si>
    <t>2023/04/19 10:34:34 AM GMT+5:30</t>
  </si>
  <si>
    <t>chchandrakumar182000@gmail.com</t>
  </si>
  <si>
    <t xml:space="preserve">Chandra kumar </t>
  </si>
  <si>
    <t>2023/04/19 12:45:30 PM GMT+5:30</t>
  </si>
  <si>
    <t>shikhashiv2912@gmail.com</t>
  </si>
  <si>
    <t>Garima</t>
  </si>
  <si>
    <t>2023/04/19 1:23:37 PM GMT+5:30</t>
  </si>
  <si>
    <t>dovendrakumar2000@gmail.com</t>
  </si>
  <si>
    <t>Dovendra kumar</t>
  </si>
  <si>
    <t>2023/04/19 7:48:38 PM GMT+5:30</t>
  </si>
  <si>
    <t>2023/04/20 11:07:58 AM GMT+5:30</t>
  </si>
  <si>
    <t xml:space="preserve">Baratu ram </t>
  </si>
  <si>
    <t>Dissatisfied</t>
  </si>
  <si>
    <t>2023/04/20 9:29:25 PM GMT+5:30</t>
  </si>
  <si>
    <t>bhamlesgwariyadav8@gamil.com</t>
  </si>
  <si>
    <t>Bhamleswari</t>
  </si>
  <si>
    <t>8,8,22</t>
  </si>
  <si>
    <t>2023/04/20 9:31:38 PM GMT+5:30</t>
  </si>
  <si>
    <t>bhamleshwariyadav8@gamil.com</t>
  </si>
  <si>
    <t>2023/04/21 8:04:38 AM GMT+5:30</t>
  </si>
  <si>
    <t>praveenkarsel@gmail.com</t>
  </si>
  <si>
    <t>2023/04/21 9:20:59 AM GMT+5:30</t>
  </si>
  <si>
    <t>Sushmitasahu404@gimal.com</t>
  </si>
  <si>
    <t>Sushmita</t>
  </si>
  <si>
    <t>2023/04/21 10:02:27 AM GMT+5:30</t>
  </si>
  <si>
    <t>naveenarya356@gmail.com</t>
  </si>
  <si>
    <t xml:space="preserve">Naveen Kumar Arya </t>
  </si>
  <si>
    <t>2023/04/24 3:40:22 PM GMT+5:30</t>
  </si>
  <si>
    <t>pratiksha.123@gmail.com</t>
  </si>
  <si>
    <t xml:space="preserve">Pratiksha pandey </t>
  </si>
  <si>
    <t>2023/05/03 11:09:20 AM GMT+5:30</t>
  </si>
  <si>
    <t>2023/05/03 11:18:40 AM GMT+5:30</t>
  </si>
  <si>
    <t>2023/05/03 11:22:40 AM GMT+5:30</t>
  </si>
  <si>
    <t>2023/05/03 11:25:25 AM GMT+5:30</t>
  </si>
  <si>
    <t>2023/05/03 6:50:05 PM GMT+5:30</t>
  </si>
  <si>
    <t>2023/05/03 7:06:34 PM GMT+5:30</t>
  </si>
  <si>
    <t>sohanlalbhandari7@gmail.com</t>
  </si>
  <si>
    <t>Sohan lal</t>
  </si>
  <si>
    <t>2023/05/03 7:11:40 PM GMT+5:30</t>
  </si>
  <si>
    <t>2023/05/03 7:13:20 PM GMT+5:30</t>
  </si>
  <si>
    <t>2023/05/10 3:51:27 PM GMT+5:30</t>
  </si>
  <si>
    <t>ty161297@gmail.com</t>
  </si>
  <si>
    <t>Tarun Yadav</t>
  </si>
  <si>
    <t>2023/05/10 3:52:45 PM GMT+5:30</t>
  </si>
  <si>
    <t>2023/05/10 3:53:51 PM GMT+5:30</t>
  </si>
  <si>
    <t>2023/05/11 4:09:31 PM GMT+5:30</t>
  </si>
  <si>
    <t>pdahivele@gmail.com</t>
  </si>
  <si>
    <t xml:space="preserve">Parmeshwar </t>
  </si>
  <si>
    <t>Highly Disstisfied</t>
  </si>
  <si>
    <t>2023/05/11 4:12:07 PM GMT+5:30</t>
  </si>
  <si>
    <t>gopivinayak23@gmail.com</t>
  </si>
  <si>
    <t>Gopi</t>
  </si>
  <si>
    <t>2023/05/11 4:17:40 PM GMT+5:30</t>
  </si>
  <si>
    <t>baratuchakradhari@gmail.com</t>
  </si>
  <si>
    <t>2023/05/11 4:51:01 PM GMT+5:30</t>
  </si>
  <si>
    <t>manishramteke078@gmail.com</t>
  </si>
  <si>
    <t>Manish Kumar</t>
  </si>
  <si>
    <t>2023/05/11 4:53:23 PM GMT+5:30</t>
  </si>
  <si>
    <t>2023/05/11 4:55:30 PM GMT+5:30</t>
  </si>
  <si>
    <t>2023/05/11 5:40:56 PM GMT+5:30</t>
  </si>
  <si>
    <t>05vinay1998@gmil.com</t>
  </si>
  <si>
    <t>2023/05/11 5:44:38 PM GMT+5:30</t>
  </si>
  <si>
    <t>05vinay1998@gmail.com</t>
  </si>
  <si>
    <t>2023/05/12 11:23:58 AM GMT+5:30</t>
  </si>
  <si>
    <t>kirtankumar12091999@gmail.com</t>
  </si>
  <si>
    <t>Kirtan kumar</t>
  </si>
  <si>
    <t>2023/05/12 2:36:10 PM GMT+5:30</t>
  </si>
  <si>
    <t>jayamandavi74@gmail.com</t>
  </si>
  <si>
    <t xml:space="preserve">Jaya Mandavi </t>
  </si>
  <si>
    <t>Not Agree Not Disagree</t>
  </si>
  <si>
    <t>2023/05/12 8:11:24 PM GMT+5:30</t>
  </si>
  <si>
    <t>nehamandavi78463@gmail.com</t>
  </si>
  <si>
    <t xml:space="preserve">Neha Kumari </t>
  </si>
  <si>
    <t>2023/05/12 8:14:32 PM GMT+5:30</t>
  </si>
  <si>
    <t>2023/05/13 11:05:59 AM GMT+5:30</t>
  </si>
  <si>
    <t>yaravanita37@gmail.com</t>
  </si>
  <si>
    <t>Anita</t>
  </si>
  <si>
    <t xml:space="preserve">1. व्याख्यान से रूचि में वृद्धि हुई, आप इस बात से सहमत हैं?
Do you agree that lecture? Increased interest?
</t>
  </si>
  <si>
    <t xml:space="preserve">2. शिक्षण जानकारी से परिपूर्ण था क्या आप इस बात से सहमत हैं?
The teaching was full of information. Do you agree with this?
</t>
  </si>
  <si>
    <t xml:space="preserve">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t>
  </si>
  <si>
    <t xml:space="preserve">4. शिक्षक विद्यार्थियों के द्वारा पूछे गये प्रश्नो का समाधान करने हेतु तत्पर  रहते है क्या आप इस बात से सहमत हैं? 
 Teacher always ready to solve the questions asked by the students. Do you agree with this ? 
</t>
  </si>
  <si>
    <t xml:space="preserve">5. शिक्षक ने विषय के प्रति रूचि जागृत की , क्या आप इस बात से सहमत हैं?  
Do you agree that teacher aroused interest in the subject ?
</t>
  </si>
  <si>
    <t xml:space="preserve">6.  समय पर पाठ्यक्रम पूर्ण हुआ, क्या आप इस बात से सहमत हैं? 
Do you agree that the syllabus was completed on time  ?
</t>
  </si>
  <si>
    <t xml:space="preserve">7. शिक्षक समयनिष्ट है एवं नियमित व्याख्यान देते है, क्या आप इस बात से सहमत हैं? 
The teachers are punctual and give regular lectures. Do you agree with this ?
</t>
  </si>
  <si>
    <t xml:space="preserve">8. शिक्षक का सम्प्रेषण सुस्पष्ठ है ,क्या आप इस बात से सहमत हैं ?
Teacher's communication is clear. Do you agree with this ? 
</t>
  </si>
  <si>
    <t xml:space="preserve">9. शिक्षक ने शिक्षण के दौरान आधुनिक तकनीक पावर पॉइन्ट का प्रयोग किया, क्या आप इस बात से सहमत हैं? 
Teacher used modern technology power point during teaching. Do you agree with this ?
</t>
  </si>
  <si>
    <t xml:space="preserve">10. विषय अवधारणा पर शिक्षक का ज्ञान
Teacher's knowledge on subject concept?
</t>
  </si>
  <si>
    <t xml:space="preserve">11. अपने शिक्षक से संतुष्टि का स्तर बताइये
Indicate you level of satisfaction with your teacher.
</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</si>
</sst>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0" fillId="0" borderId="0" xfId="0" applyNumberFormat="1"/>
    <xf numFmtId="0" fontId="0" fillId="0" borderId="0" xfId="0" applyAlignment="1">
      <alignment wrapText="1"/>
    </xf>
    <xf numFmtId="0" fontId="0" fillId="34" borderId="10" xfId="0" applyFill="1" applyBorder="1"/>
    <xf numFmtId="0" fontId="19" fillId="34" borderId="11" xfId="0" applyFont="1" applyFill="1" applyBorder="1" applyAlignment="1"/>
    <xf numFmtId="0" fontId="19" fillId="0" borderId="12" xfId="0" applyFont="1" applyBorder="1" applyAlignment="1"/>
    <xf numFmtId="0" fontId="18"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'Dr. Kavita Singh'!$G$1:$G$5</c:f>
              <c:strCache>
                <c:ptCount val="1"/>
                <c:pt idx="0">
                  <c:v>à¤µà¥à¤¯à¤¾à¤–à¥à¤¯à¤¾à¤¨ à¤¸à¥‡ à¤°à¥‚à¤šà¤¿ à¤®à¥‡à¤‚ à¤µà¥ƒà¤¦à¥à¤§à¤¿ à¤¹à¥à¤ˆ , à¤†à¤ª à¤‡à¤¸ à¤¬à¤¾à¤¤ à¤¸à¥‡ à¤¸à¤¹à¤®à¤¤  à¤¹à¥ˆà¤‚ ? Agree Strongly Agree Agree Agree</c:v>
                </c:pt>
              </c:strCache>
            </c:strRef>
          </c:tx>
          <c:explosion val="25"/>
          <c:dLbls>
            <c:showPercent val="1"/>
          </c:dLbls>
          <c:cat>
            <c:strRef>
              <c:f>'Dr. Kavita Singh'!$F$7:$F$11</c:f>
              <c:strCache>
                <c:ptCount val="5"/>
                <c:pt idx="0">
                  <c:v>Strongly Agree</c:v>
                </c:pt>
                <c:pt idx="1">
                  <c:v>Agree</c:v>
                </c:pt>
                <c:pt idx="2">
                  <c:v>Not Agree &amp; Not Disagree</c:v>
                </c:pt>
                <c:pt idx="3">
                  <c:v>Disagree</c:v>
                </c:pt>
                <c:pt idx="4">
                  <c:v>Strongly Disagree</c:v>
                </c:pt>
              </c:strCache>
            </c:strRef>
          </c:cat>
          <c:val>
            <c:numRef>
              <c:f>'Dr. Kavita Singh'!$G$7:$G$11</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Patel'!$K$2:$K$7</c:f>
              <c:strCache>
                <c:ptCount val="1"/>
                <c:pt idx="0">
                  <c:v>6.  समय पर पाठ्यक्रम पूर्ण हुआ, क्या आप इस बात से सहमत हैं? 
Do you agree that the syllabus was completed on time  ?
 Strongly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Patel'!$K$8:$K$12</c:f>
              <c:numCache>
                <c:formatCode>General</c:formatCode>
                <c:ptCount val="5"/>
                <c:pt idx="0">
                  <c:v>0</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Patel'!$P$2</c:f>
              <c:strCache>
                <c:ptCount val="1"/>
                <c:pt idx="0">
                  <c:v>11. अपने शिक्षक से संतुष्टि का स्तर बताइये
Indicate you level of satisfaction with your teacher.
</c:v>
                </c:pt>
              </c:strCache>
            </c:strRef>
          </c:tx>
          <c:explosion val="25"/>
          <c:dLbls>
            <c:showPercent val="1"/>
          </c:dLbls>
          <c:val>
            <c:numRef>
              <c:f>'[1]Shri Kishore Patel'!$P$8:$P$12</c:f>
              <c:numCache>
                <c:formatCode>General</c:formatCode>
                <c:ptCount val="5"/>
                <c:pt idx="0">
                  <c:v>1</c:v>
                </c:pt>
                <c:pt idx="1">
                  <c:v>3</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Patel'!$K$2:$K$7</c:f>
              <c:strCache>
                <c:ptCount val="1"/>
                <c:pt idx="0">
                  <c:v>6.  समय पर पाठ्यक्रम पूर्ण हुआ, क्या आप इस बात से सहमत हैं? 
Do you agree that the syllabus was completed on time  ?
 Strongly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Patel'!$K$8:$K$12</c:f>
              <c:numCache>
                <c:formatCode>General</c:formatCode>
                <c:ptCount val="5"/>
                <c:pt idx="0">
                  <c:v>0</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Patel'!$P$2</c:f>
              <c:strCache>
                <c:ptCount val="1"/>
                <c:pt idx="0">
                  <c:v>11. अपने शिक्षक से संतुष्टि का स्तर बताइये
Indicate you level of satisfaction with your teacher.
</c:v>
                </c:pt>
              </c:strCache>
            </c:strRef>
          </c:tx>
          <c:explosion val="25"/>
          <c:dLbls>
            <c:showPercent val="1"/>
          </c:dLbls>
          <c:val>
            <c:numRef>
              <c:f>'[1]Shri Kishore Patel'!$P$8:$P$12</c:f>
              <c:numCache>
                <c:formatCode>General</c:formatCode>
                <c:ptCount val="5"/>
                <c:pt idx="0">
                  <c:v>1</c:v>
                </c:pt>
                <c:pt idx="1">
                  <c:v>3</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Patel'!$K$2:$K$7</c:f>
              <c:strCache>
                <c:ptCount val="1"/>
                <c:pt idx="0">
                  <c:v>6.  समय पर पाठ्यक्रम पूर्ण हुआ, क्या आप इस बात से सहमत हैं? 
Do you agree that the syllabus was completed on time  ?
 Strongly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Patel'!$K$8:$K$12</c:f>
              <c:numCache>
                <c:formatCode>General</c:formatCode>
                <c:ptCount val="5"/>
                <c:pt idx="0">
                  <c:v>0</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Patel'!$P$2</c:f>
              <c:strCache>
                <c:ptCount val="1"/>
                <c:pt idx="0">
                  <c:v>11. अपने शिक्षक से संतुष्टि का स्तर बताइये
Indicate you level of satisfaction with your teacher.
</c:v>
                </c:pt>
              </c:strCache>
            </c:strRef>
          </c:tx>
          <c:explosion val="25"/>
          <c:dLbls>
            <c:showPercent val="1"/>
          </c:dLbls>
          <c:val>
            <c:numRef>
              <c:f>'[1]Shri Kishore Patel'!$P$8:$P$12</c:f>
              <c:numCache>
                <c:formatCode>General</c:formatCode>
                <c:ptCount val="5"/>
                <c:pt idx="0">
                  <c:v>1</c:v>
                </c:pt>
                <c:pt idx="1">
                  <c:v>3</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Patel'!$F$2</c:f>
              <c:strCache>
                <c:ptCount val="1"/>
                <c:pt idx="0">
                  <c:v>1. व्याख्यान से रूचि में वृद्धि हुई, आप इस बात से सहमत हैं?
Do you agree that lecture? Increased interest?
</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Patel'!$F$8:$F$12</c:f>
              <c:numCache>
                <c:formatCode>General</c:formatCode>
                <c:ptCount val="5"/>
                <c:pt idx="0">
                  <c:v>0</c:v>
                </c:pt>
                <c:pt idx="1">
                  <c:v>2</c:v>
                </c:pt>
                <c:pt idx="2">
                  <c:v>1</c:v>
                </c:pt>
                <c:pt idx="3">
                  <c:v>2</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Patel'!$G$2:$G$7</c:f>
              <c:strCache>
                <c:ptCount val="1"/>
                <c:pt idx="0">
                  <c:v>2. शिक्षण जानकारी से परिपूर्ण था क्या आप इस बात से सहमत हैं?
The teaching was full of information. Do you agree with this?
 Not Agree Not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Patel'!$G$8:$G$12</c:f>
              <c:numCache>
                <c:formatCode>General</c:formatCode>
                <c:ptCount val="5"/>
                <c:pt idx="0">
                  <c:v>1</c:v>
                </c:pt>
                <c:pt idx="1">
                  <c:v>3</c:v>
                </c:pt>
                <c:pt idx="2">
                  <c:v>0</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66" l="0.70000000000000062" r="0.70000000000000062" t="0.75000000000000466"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Patel'!$H$2:$H$7</c:f>
              <c:strCache>
                <c:ptCount val="1"/>
                <c:pt idx="0">
                  <c:v>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Not Agree &amp; Not Disagree Not Agr</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Patel'!$H$8:$H$12</c:f>
              <c:numCache>
                <c:formatCode>General</c:formatCode>
                <c:ptCount val="5"/>
                <c:pt idx="0">
                  <c:v>0</c:v>
                </c:pt>
                <c:pt idx="1">
                  <c:v>3</c:v>
                </c:pt>
                <c:pt idx="2">
                  <c:v>2</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Patel'!$I$2:$I$7</c:f>
              <c:strCache>
                <c:ptCount val="1"/>
                <c:pt idx="0">
                  <c:v>4. शिक्षक विद्यार्थियों के द्वारा पूछे गये प्रश्नो का समाधान करने हेतु तत्पर  रहते है क्या आप इस बात से सहमत हैं? 
 Teacher always ready to solve the questions asked by the students. Do you agree with this ? 
 Not Agree &amp; Not Disagree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Patel'!$I$8:$I$12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Patel'!$J$2:$J$7</c:f>
              <c:strCache>
                <c:ptCount val="1"/>
                <c:pt idx="0">
                  <c:v>5. शिक्षक ने विषय के प्रति रूचि जागृत की , क्या आप इस बात से सहमत हैं?  
Do you agree that teacher aroused interest in the subject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Patel'!$J$8:$J$12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Patel'!$K$2:$K$7</c:f>
              <c:strCache>
                <c:ptCount val="1"/>
                <c:pt idx="0">
                  <c:v>6.  समय पर पाठ्यक्रम पूर्ण हुआ, क्या आप इस बात से सहमत हैं? 
Do you agree that the syllabus was completed on time  ?
 Strongly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Patel'!$K$8:$K$12</c:f>
              <c:numCache>
                <c:formatCode>General</c:formatCode>
                <c:ptCount val="5"/>
                <c:pt idx="0">
                  <c:v>0</c:v>
                </c:pt>
                <c:pt idx="1">
                  <c:v>4</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22" l="0.70000000000000062" r="0.70000000000000062" t="0.75000000000000422"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Patel'!$L$2:$L$7</c:f>
              <c:strCache>
                <c:ptCount val="1"/>
                <c:pt idx="0">
                  <c:v>7. शिक्षक समयनिष्ट है एवं नियमित व्याख्यान देते है, क्या आप इस बात से सहमत हैं? 
The teachers are punctual and give regular lectures. Do you agree with this ?
 Strongly Disagree Strongly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Patel'!$L$8:$L$12</c:f>
              <c:numCache>
                <c:formatCode>General</c:formatCode>
                <c:ptCount val="5"/>
                <c:pt idx="0">
                  <c:v>1</c:v>
                </c:pt>
                <c:pt idx="1">
                  <c:v>3</c:v>
                </c:pt>
                <c:pt idx="2">
                  <c:v>0</c:v>
                </c:pt>
                <c:pt idx="3">
                  <c:v>0</c:v>
                </c:pt>
                <c:pt idx="4">
                  <c:v>1</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Patel'!$M$2:$M$7</c:f>
              <c:strCache>
                <c:ptCount val="1"/>
                <c:pt idx="0">
                  <c:v>8. शिक्षक का सम्प्रेषण सुस्पष्ठ है ,क्या आप इस बात से सहमत हैं ?
Teacher's communication is clear. Do you agree with this ? 
 Not Agree &amp; Not Disagree Agree 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Patel'!$M$8:$M$12</c:f>
              <c:numCache>
                <c:formatCode>General</c:formatCode>
                <c:ptCount val="5"/>
                <c:pt idx="0">
                  <c:v>0</c:v>
                </c:pt>
                <c:pt idx="1">
                  <c:v>4</c:v>
                </c:pt>
                <c:pt idx="2">
                  <c:v>1</c:v>
                </c:pt>
                <c:pt idx="3">
                  <c:v>0</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Patel'!$N$2:$N$7</c:f>
              <c:strCache>
                <c:ptCount val="1"/>
                <c:pt idx="0">
                  <c:v>9. शिक्षक ने शिक्षण के दौरान आधुनिक तकनीक पावर पॉइन्ट का प्रयोग किया, क्या आप इस बात से सहमत हैं? 
Teacher used modern technology power point during teaching. Do you agree with this ?
 Not Agree &amp; Not Disagree Agree Disagree Agree Agree</c:v>
                </c:pt>
              </c:strCache>
            </c:strRef>
          </c:tx>
          <c:explosion val="25"/>
          <c:dLbls>
            <c:showPercent val="1"/>
          </c:dLbls>
          <c:cat>
            <c:strRef>
              <c:f>'[1]Shri Kishore Patel'!$E$8:$E$12</c:f>
              <c:strCache>
                <c:ptCount val="5"/>
                <c:pt idx="0">
                  <c:v>Strongly Agree</c:v>
                </c:pt>
                <c:pt idx="1">
                  <c:v>Agree</c:v>
                </c:pt>
                <c:pt idx="2">
                  <c:v>Not Agree &amp; Not Disagree</c:v>
                </c:pt>
                <c:pt idx="3">
                  <c:v>Disagree</c:v>
                </c:pt>
                <c:pt idx="4">
                  <c:v>Strongly Disagree</c:v>
                </c:pt>
              </c:strCache>
            </c:strRef>
          </c:cat>
          <c:val>
            <c:numRef>
              <c:f>'[1]Shri Kishore Patel'!$N$8:$N$12</c:f>
              <c:numCache>
                <c:formatCode>General</c:formatCode>
                <c:ptCount val="5"/>
                <c:pt idx="0">
                  <c:v>0</c:v>
                </c:pt>
                <c:pt idx="1">
                  <c:v>3</c:v>
                </c:pt>
                <c:pt idx="2">
                  <c:v>1</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Patel'!$O$2</c:f>
              <c:strCache>
                <c:ptCount val="1"/>
                <c:pt idx="0">
                  <c:v>10. विषय अवधारणा पर शिक्षक का ज्ञान
Teacher's knowledge on subject concept?
</c:v>
                </c:pt>
              </c:strCache>
            </c:strRef>
          </c:tx>
          <c:explosion val="25"/>
          <c:dLbls>
            <c:showPercent val="1"/>
          </c:dLbls>
          <c:val>
            <c:numRef>
              <c:f>'[1]Shri Kishore Patel'!$O$8:$O$12</c:f>
              <c:numCache>
                <c:formatCode>General</c:formatCode>
                <c:ptCount val="5"/>
                <c:pt idx="0">
                  <c:v>0</c:v>
                </c:pt>
                <c:pt idx="1">
                  <c:v>1</c:v>
                </c:pt>
                <c:pt idx="2">
                  <c:v>1</c:v>
                </c:pt>
                <c:pt idx="3">
                  <c:v>0</c:v>
                </c:pt>
                <c:pt idx="4">
                  <c:v>3</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900"/>
          </a:pPr>
          <a:endParaRPr lang="en-US"/>
        </a:p>
      </c:txPr>
    </c:title>
    <c:view3D>
      <c:rotX val="30"/>
      <c:perspective val="30"/>
    </c:view3D>
    <c:plotArea>
      <c:layout/>
      <c:pie3DChart>
        <c:varyColors val="1"/>
        <c:ser>
          <c:idx val="0"/>
          <c:order val="0"/>
          <c:tx>
            <c:strRef>
              <c:f>'[1]Shri Kishore Patel'!$P$2</c:f>
              <c:strCache>
                <c:ptCount val="1"/>
                <c:pt idx="0">
                  <c:v>11. अपने शिक्षक से संतुष्टि का स्तर बताइये
Indicate you level of satisfaction with your teacher.
</c:v>
                </c:pt>
              </c:strCache>
            </c:strRef>
          </c:tx>
          <c:explosion val="25"/>
          <c:dLbls>
            <c:showPercent val="1"/>
          </c:dLbls>
          <c:val>
            <c:numRef>
              <c:f>'[1]Shri Kishore Patel'!$P$8:$P$12</c:f>
              <c:numCache>
                <c:formatCode>General</c:formatCode>
                <c:ptCount val="5"/>
                <c:pt idx="0">
                  <c:v>1</c:v>
                </c:pt>
                <c:pt idx="1">
                  <c:v>3</c:v>
                </c:pt>
                <c:pt idx="2">
                  <c:v>0</c:v>
                </c:pt>
                <c:pt idx="3">
                  <c:v>1</c:v>
                </c:pt>
                <c:pt idx="4">
                  <c:v>0</c:v>
                </c:pt>
              </c:numCache>
            </c:numRef>
          </c:val>
        </c:ser>
        <c:dLbls>
          <c:showPercent val="1"/>
        </c:dLbls>
      </c:pie3DChart>
    </c:plotArea>
    <c:legend>
      <c:legendPos val="r"/>
      <c:layout/>
      <c:txPr>
        <a:bodyPr/>
        <a:lstStyle/>
        <a:p>
          <a:pPr rtl="0">
            <a:defRPr/>
          </a:pPr>
          <a:endParaRPr lang="en-US"/>
        </a:p>
      </c:txPr>
    </c:legend>
    <c:plotVisOnly val="1"/>
  </c:chart>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18" Type="http://schemas.openxmlformats.org/officeDocument/2006/relationships/chart" Target="../charts/chart72.xml"/><Relationship Id="rId3" Type="http://schemas.openxmlformats.org/officeDocument/2006/relationships/chart" Target="../charts/chart57.xml"/><Relationship Id="rId21" Type="http://schemas.openxmlformats.org/officeDocument/2006/relationships/chart" Target="../charts/chart75.xml"/><Relationship Id="rId7" Type="http://schemas.openxmlformats.org/officeDocument/2006/relationships/chart" Target="../charts/chart61.xml"/><Relationship Id="rId12" Type="http://schemas.openxmlformats.org/officeDocument/2006/relationships/chart" Target="../charts/chart66.xml"/><Relationship Id="rId17" Type="http://schemas.openxmlformats.org/officeDocument/2006/relationships/chart" Target="../charts/chart71.xml"/><Relationship Id="rId2" Type="http://schemas.openxmlformats.org/officeDocument/2006/relationships/chart" Target="../charts/chart56.xml"/><Relationship Id="rId16" Type="http://schemas.openxmlformats.org/officeDocument/2006/relationships/chart" Target="../charts/chart70.xml"/><Relationship Id="rId20" Type="http://schemas.openxmlformats.org/officeDocument/2006/relationships/chart" Target="../charts/chart74.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5" Type="http://schemas.openxmlformats.org/officeDocument/2006/relationships/chart" Target="../charts/chart69.xml"/><Relationship Id="rId10" Type="http://schemas.openxmlformats.org/officeDocument/2006/relationships/chart" Target="../charts/chart64.xml"/><Relationship Id="rId19" Type="http://schemas.openxmlformats.org/officeDocument/2006/relationships/chart" Target="../charts/chart73.xml"/><Relationship Id="rId4" Type="http://schemas.openxmlformats.org/officeDocument/2006/relationships/chart" Target="../charts/chart58.xml"/><Relationship Id="rId9" Type="http://schemas.openxmlformats.org/officeDocument/2006/relationships/chart" Target="../charts/chart63.xml"/><Relationship Id="rId14" Type="http://schemas.openxmlformats.org/officeDocument/2006/relationships/chart" Target="../charts/chart68.xml"/><Relationship Id="rId22" Type="http://schemas.openxmlformats.org/officeDocument/2006/relationships/chart" Target="../charts/chart7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84.xml"/><Relationship Id="rId13" Type="http://schemas.openxmlformats.org/officeDocument/2006/relationships/chart" Target="../charts/chart89.xml"/><Relationship Id="rId18" Type="http://schemas.openxmlformats.org/officeDocument/2006/relationships/chart" Target="../charts/chart94.xml"/><Relationship Id="rId3" Type="http://schemas.openxmlformats.org/officeDocument/2006/relationships/chart" Target="../charts/chart79.xml"/><Relationship Id="rId21" Type="http://schemas.openxmlformats.org/officeDocument/2006/relationships/chart" Target="../charts/chart97.xml"/><Relationship Id="rId7" Type="http://schemas.openxmlformats.org/officeDocument/2006/relationships/chart" Target="../charts/chart83.xml"/><Relationship Id="rId12" Type="http://schemas.openxmlformats.org/officeDocument/2006/relationships/chart" Target="../charts/chart88.xml"/><Relationship Id="rId17" Type="http://schemas.openxmlformats.org/officeDocument/2006/relationships/chart" Target="../charts/chart93.xml"/><Relationship Id="rId2" Type="http://schemas.openxmlformats.org/officeDocument/2006/relationships/chart" Target="../charts/chart78.xml"/><Relationship Id="rId16" Type="http://schemas.openxmlformats.org/officeDocument/2006/relationships/chart" Target="../charts/chart92.xml"/><Relationship Id="rId20" Type="http://schemas.openxmlformats.org/officeDocument/2006/relationships/chart" Target="../charts/chart96.xml"/><Relationship Id="rId1" Type="http://schemas.openxmlformats.org/officeDocument/2006/relationships/chart" Target="../charts/chart77.xml"/><Relationship Id="rId6" Type="http://schemas.openxmlformats.org/officeDocument/2006/relationships/chart" Target="../charts/chart82.xml"/><Relationship Id="rId11" Type="http://schemas.openxmlformats.org/officeDocument/2006/relationships/chart" Target="../charts/chart87.xml"/><Relationship Id="rId5" Type="http://schemas.openxmlformats.org/officeDocument/2006/relationships/chart" Target="../charts/chart81.xml"/><Relationship Id="rId15" Type="http://schemas.openxmlformats.org/officeDocument/2006/relationships/chart" Target="../charts/chart91.xml"/><Relationship Id="rId10" Type="http://schemas.openxmlformats.org/officeDocument/2006/relationships/chart" Target="../charts/chart86.xml"/><Relationship Id="rId19" Type="http://schemas.openxmlformats.org/officeDocument/2006/relationships/chart" Target="../charts/chart95.xml"/><Relationship Id="rId4" Type="http://schemas.openxmlformats.org/officeDocument/2006/relationships/chart" Target="../charts/chart80.xml"/><Relationship Id="rId9" Type="http://schemas.openxmlformats.org/officeDocument/2006/relationships/chart" Target="../charts/chart85.xml"/><Relationship Id="rId14" Type="http://schemas.openxmlformats.org/officeDocument/2006/relationships/chart" Target="../charts/chart90.xml"/><Relationship Id="rId22" Type="http://schemas.openxmlformats.org/officeDocument/2006/relationships/chart" Target="../charts/chart98.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23</xdr:col>
      <xdr:colOff>351508</xdr:colOff>
      <xdr:row>43</xdr:row>
      <xdr:rowOff>9539</xdr:rowOff>
    </xdr:to>
    <xdr:grpSp>
      <xdr:nvGrpSpPr>
        <xdr:cNvPr id="22" name="Group 21"/>
        <xdr:cNvGrpSpPr/>
      </xdr:nvGrpSpPr>
      <xdr:grpSpPr>
        <a:xfrm>
          <a:off x="612321" y="0"/>
          <a:ext cx="14625401" cy="8677289"/>
          <a:chOff x="693964" y="0"/>
          <a:chExt cx="14482125" cy="8130521"/>
        </a:xfrm>
      </xdr:grpSpPr>
      <xdr:graphicFrame macro="">
        <xdr:nvGraphicFramePr>
          <xdr:cNvPr id="23" name="Chart 22"/>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4" name="Chart 23"/>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5" name="Chart 24"/>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26" name="Chart 25"/>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27" name="Chart 26"/>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8" name="Chart 27"/>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9" name="Chart 28"/>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0" name="Chart 29"/>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1" name="Chart 30"/>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0</xdr:colOff>
      <xdr:row>52</xdr:row>
      <xdr:rowOff>0</xdr:rowOff>
    </xdr:from>
    <xdr:to>
      <xdr:col>23</xdr:col>
      <xdr:colOff>351508</xdr:colOff>
      <xdr:row>95</xdr:row>
      <xdr:rowOff>9538</xdr:rowOff>
    </xdr:to>
    <xdr:grpSp>
      <xdr:nvGrpSpPr>
        <xdr:cNvPr id="32" name="Group 31"/>
        <xdr:cNvGrpSpPr/>
      </xdr:nvGrpSpPr>
      <xdr:grpSpPr>
        <a:xfrm>
          <a:off x="612321" y="10382250"/>
          <a:ext cx="14625401" cy="8609252"/>
          <a:chOff x="693964" y="0"/>
          <a:chExt cx="14482125" cy="8130521"/>
        </a:xfrm>
      </xdr:grpSpPr>
      <xdr:graphicFrame macro="">
        <xdr:nvGraphicFramePr>
          <xdr:cNvPr id="33" name="Chart 32"/>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34" name="Chart 33"/>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5" name="Chart 34"/>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36" name="Chart 35"/>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37" name="Chart 36"/>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38" name="Chart 37"/>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39" name="Chart 38"/>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40" name="Chart 39"/>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41" name="Chart 40"/>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24</xdr:col>
      <xdr:colOff>461325</xdr:colOff>
      <xdr:row>42</xdr:row>
      <xdr:rowOff>17943</xdr:rowOff>
    </xdr:to>
    <xdr:grpSp>
      <xdr:nvGrpSpPr>
        <xdr:cNvPr id="12" name="Group 11"/>
        <xdr:cNvGrpSpPr/>
      </xdr:nvGrpSpPr>
      <xdr:grpSpPr>
        <a:xfrm>
          <a:off x="612321" y="0"/>
          <a:ext cx="14544718" cy="8086979"/>
          <a:chOff x="693964" y="0"/>
          <a:chExt cx="14482125" cy="8130521"/>
        </a:xfrm>
      </xdr:grpSpPr>
      <xdr:graphicFrame macro="">
        <xdr:nvGraphicFramePr>
          <xdr:cNvPr id="13" name="Chart 12"/>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4" name="Chart 13"/>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5" name="Chart 14"/>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6" name="Chart 15"/>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7" name="Chart 16"/>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8" name="Chart 17"/>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9" name="Chart 18"/>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0" name="Chart 19"/>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1" name="Chart 20"/>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0</xdr:colOff>
      <xdr:row>46</xdr:row>
      <xdr:rowOff>0</xdr:rowOff>
    </xdr:from>
    <xdr:to>
      <xdr:col>24</xdr:col>
      <xdr:colOff>461325</xdr:colOff>
      <xdr:row>89</xdr:row>
      <xdr:rowOff>17943</xdr:rowOff>
    </xdr:to>
    <xdr:grpSp>
      <xdr:nvGrpSpPr>
        <xdr:cNvPr id="22" name="Group 21"/>
        <xdr:cNvGrpSpPr/>
      </xdr:nvGrpSpPr>
      <xdr:grpSpPr>
        <a:xfrm>
          <a:off x="612321" y="8831036"/>
          <a:ext cx="14544718" cy="8685693"/>
          <a:chOff x="693964" y="0"/>
          <a:chExt cx="14482125" cy="8130521"/>
        </a:xfrm>
      </xdr:grpSpPr>
      <xdr:graphicFrame macro="">
        <xdr:nvGraphicFramePr>
          <xdr:cNvPr id="23" name="Chart 22"/>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4" name="Chart 23"/>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25" name="Chart 24"/>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26" name="Chart 25"/>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7" name="Chart 26"/>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28" name="Chart 27"/>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29" name="Chart 28"/>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0" name="Chart 29"/>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1" name="Chart 30"/>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24</xdr:col>
      <xdr:colOff>109126</xdr:colOff>
      <xdr:row>43</xdr:row>
      <xdr:rowOff>17943</xdr:rowOff>
    </xdr:to>
    <xdr:grpSp>
      <xdr:nvGrpSpPr>
        <xdr:cNvPr id="26" name="Group 25"/>
        <xdr:cNvGrpSpPr/>
      </xdr:nvGrpSpPr>
      <xdr:grpSpPr>
        <a:xfrm>
          <a:off x="612321" y="190500"/>
          <a:ext cx="14546305" cy="8086979"/>
          <a:chOff x="693964" y="0"/>
          <a:chExt cx="14482125" cy="8130521"/>
        </a:xfrm>
      </xdr:grpSpPr>
      <xdr:graphicFrame macro="">
        <xdr:nvGraphicFramePr>
          <xdr:cNvPr id="27" name="Chart 26"/>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8" name="Chart 27"/>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29" name="Chart 28"/>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0" name="Chart 29"/>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1" name="Chart 30"/>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33" name="Chart 32"/>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34" name="Chart 33"/>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5" name="Chart 34"/>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6" name="Chart 35"/>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0</xdr:colOff>
      <xdr:row>46</xdr:row>
      <xdr:rowOff>0</xdr:rowOff>
    </xdr:from>
    <xdr:to>
      <xdr:col>24</xdr:col>
      <xdr:colOff>108900</xdr:colOff>
      <xdr:row>88</xdr:row>
      <xdr:rowOff>17943</xdr:rowOff>
    </xdr:to>
    <xdr:grpSp>
      <xdr:nvGrpSpPr>
        <xdr:cNvPr id="38" name="Group 37"/>
        <xdr:cNvGrpSpPr/>
      </xdr:nvGrpSpPr>
      <xdr:grpSpPr>
        <a:xfrm>
          <a:off x="612321" y="8831036"/>
          <a:ext cx="14546079" cy="8086978"/>
          <a:chOff x="693964" y="0"/>
          <a:chExt cx="14482125" cy="8130521"/>
        </a:xfrm>
      </xdr:grpSpPr>
      <xdr:graphicFrame macro="">
        <xdr:nvGraphicFramePr>
          <xdr:cNvPr id="39" name="Chart 38"/>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40" name="Chart 39"/>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41" name="Chart 40"/>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42" name="Chart 41"/>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43" name="Chart 42"/>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45" name="Chart 44"/>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46" name="Chart 45"/>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47" name="Chart 46"/>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48" name="Chart 47"/>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30</xdr:col>
      <xdr:colOff>437212</xdr:colOff>
      <xdr:row>42</xdr:row>
      <xdr:rowOff>17943</xdr:rowOff>
    </xdr:to>
    <xdr:grpSp>
      <xdr:nvGrpSpPr>
        <xdr:cNvPr id="14" name="Group 13"/>
        <xdr:cNvGrpSpPr/>
      </xdr:nvGrpSpPr>
      <xdr:grpSpPr>
        <a:xfrm>
          <a:off x="612321" y="0"/>
          <a:ext cx="18194534" cy="8086979"/>
          <a:chOff x="693964" y="0"/>
          <a:chExt cx="18115612" cy="8130521"/>
        </a:xfrm>
      </xdr:grpSpPr>
      <xdr:graphicFrame macro="">
        <xdr:nvGraphicFramePr>
          <xdr:cNvPr id="15" name="Chart 14"/>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6" name="Chart 15"/>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7" name="Chart 16"/>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 name="Chart 17"/>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9" name="Chart 18"/>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0" name="Chart 19"/>
          <xdr:cNvGraphicFramePr/>
        </xdr:nvGraphicFramePr>
        <xdr:xfrm>
          <a:off x="15286017" y="2794485"/>
          <a:ext cx="3523559" cy="26344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1" name="Chart 20"/>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2" name="Chart 21"/>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3" name="Chart 22"/>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4" name="Chart 23"/>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5" name="Chart 24"/>
          <xdr:cNvGraphicFramePr/>
        </xdr:nvGraphicFramePr>
        <xdr:xfrm>
          <a:off x="15286017" y="5496121"/>
          <a:ext cx="3523559" cy="2634400"/>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xdr:col>
      <xdr:colOff>0</xdr:colOff>
      <xdr:row>44</xdr:row>
      <xdr:rowOff>0</xdr:rowOff>
    </xdr:from>
    <xdr:to>
      <xdr:col>30</xdr:col>
      <xdr:colOff>437212</xdr:colOff>
      <xdr:row>86</xdr:row>
      <xdr:rowOff>17943</xdr:rowOff>
    </xdr:to>
    <xdr:grpSp>
      <xdr:nvGrpSpPr>
        <xdr:cNvPr id="26" name="Group 25"/>
        <xdr:cNvGrpSpPr/>
      </xdr:nvGrpSpPr>
      <xdr:grpSpPr>
        <a:xfrm>
          <a:off x="612321" y="8450036"/>
          <a:ext cx="18194534" cy="8086978"/>
          <a:chOff x="693964" y="0"/>
          <a:chExt cx="18115612" cy="8130521"/>
        </a:xfrm>
      </xdr:grpSpPr>
      <xdr:graphicFrame macro="">
        <xdr:nvGraphicFramePr>
          <xdr:cNvPr id="27" name="Chart 26"/>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28" name="Chart 27"/>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9" name="Chart 28"/>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30" name="Chart 29"/>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31" name="Chart 30"/>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2" name="Chart 31"/>
          <xdr:cNvGraphicFramePr/>
        </xdr:nvGraphicFramePr>
        <xdr:xfrm>
          <a:off x="15286017" y="2794485"/>
          <a:ext cx="3523559" cy="26344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3" name="Chart 32"/>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34" name="Chart 33"/>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35" name="Chart 34"/>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36" name="Chart 35"/>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37" name="Chart 36"/>
          <xdr:cNvGraphicFramePr/>
        </xdr:nvGraphicFramePr>
        <xdr:xfrm>
          <a:off x="15286017" y="5496121"/>
          <a:ext cx="3523559" cy="2634400"/>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30</xdr:col>
      <xdr:colOff>480755</xdr:colOff>
      <xdr:row>41</xdr:row>
      <xdr:rowOff>188032</xdr:rowOff>
    </xdr:to>
    <xdr:grpSp>
      <xdr:nvGrpSpPr>
        <xdr:cNvPr id="14" name="Group 13"/>
        <xdr:cNvGrpSpPr/>
      </xdr:nvGrpSpPr>
      <xdr:grpSpPr>
        <a:xfrm>
          <a:off x="1224643" y="0"/>
          <a:ext cx="18115612" cy="8066568"/>
          <a:chOff x="693964" y="0"/>
          <a:chExt cx="18115612" cy="8130521"/>
        </a:xfrm>
      </xdr:grpSpPr>
      <xdr:graphicFrame macro="">
        <xdr:nvGraphicFramePr>
          <xdr:cNvPr id="15" name="Chart 14"/>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6" name="Chart 15"/>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7" name="Chart 16"/>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8" name="Chart 17"/>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9" name="Chart 18"/>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0" name="Chart 19"/>
          <xdr:cNvGraphicFramePr/>
        </xdr:nvGraphicFramePr>
        <xdr:xfrm>
          <a:off x="15286017" y="2794485"/>
          <a:ext cx="3523559" cy="26344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21" name="Chart 20"/>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22" name="Chart 21"/>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23" name="Chart 22"/>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24" name="Chart 23"/>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5" name="Chart 24"/>
          <xdr:cNvGraphicFramePr/>
        </xdr:nvGraphicFramePr>
        <xdr:xfrm>
          <a:off x="15286017" y="5496121"/>
          <a:ext cx="3523559" cy="2634400"/>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2</xdr:col>
      <xdr:colOff>0</xdr:colOff>
      <xdr:row>48</xdr:row>
      <xdr:rowOff>0</xdr:rowOff>
    </xdr:from>
    <xdr:to>
      <xdr:col>30</xdr:col>
      <xdr:colOff>480755</xdr:colOff>
      <xdr:row>89</xdr:row>
      <xdr:rowOff>188033</xdr:rowOff>
    </xdr:to>
    <xdr:grpSp>
      <xdr:nvGrpSpPr>
        <xdr:cNvPr id="26" name="Group 25"/>
        <xdr:cNvGrpSpPr/>
      </xdr:nvGrpSpPr>
      <xdr:grpSpPr>
        <a:xfrm>
          <a:off x="1224643" y="9212036"/>
          <a:ext cx="18115612" cy="8066568"/>
          <a:chOff x="693964" y="0"/>
          <a:chExt cx="18115612" cy="8130521"/>
        </a:xfrm>
      </xdr:grpSpPr>
      <xdr:graphicFrame macro="">
        <xdr:nvGraphicFramePr>
          <xdr:cNvPr id="27" name="Chart 26"/>
          <xdr:cNvGraphicFramePr/>
        </xdr:nvGraphicFramePr>
        <xdr:xfrm>
          <a:off x="11648790" y="0"/>
          <a:ext cx="3527299" cy="262989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28" name="Chart 27"/>
          <xdr:cNvGraphicFramePr/>
        </xdr:nvGraphicFramePr>
        <xdr:xfrm>
          <a:off x="693964" y="2794485"/>
          <a:ext cx="3520838" cy="26344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29" name="Chart 28"/>
          <xdr:cNvGraphicFramePr/>
        </xdr:nvGraphicFramePr>
        <xdr:xfrm>
          <a:off x="4339936" y="2794485"/>
          <a:ext cx="3523560" cy="26344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30" name="Chart 29"/>
          <xdr:cNvGraphicFramePr/>
        </xdr:nvGraphicFramePr>
        <xdr:xfrm>
          <a:off x="7988629" y="2794485"/>
          <a:ext cx="3523559" cy="26344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31" name="Chart 30"/>
          <xdr:cNvGraphicFramePr/>
        </xdr:nvGraphicFramePr>
        <xdr:xfrm>
          <a:off x="11637324" y="2794485"/>
          <a:ext cx="3523558" cy="26344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32" name="Chart 31"/>
          <xdr:cNvGraphicFramePr/>
        </xdr:nvGraphicFramePr>
        <xdr:xfrm>
          <a:off x="15286017" y="2794485"/>
          <a:ext cx="3523559" cy="26344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33" name="Chart 32"/>
          <xdr:cNvGraphicFramePr/>
        </xdr:nvGraphicFramePr>
        <xdr:xfrm>
          <a:off x="693964" y="5496121"/>
          <a:ext cx="3520838" cy="26344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34" name="Chart 33"/>
          <xdr:cNvGraphicFramePr/>
        </xdr:nvGraphicFramePr>
        <xdr:xfrm>
          <a:off x="4339936" y="5496121"/>
          <a:ext cx="3523560" cy="26344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35" name="Chart 34"/>
          <xdr:cNvGraphicFramePr/>
        </xdr:nvGraphicFramePr>
        <xdr:xfrm>
          <a:off x="7988629" y="5496121"/>
          <a:ext cx="3523559" cy="26344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36" name="Chart 35"/>
          <xdr:cNvGraphicFramePr/>
        </xdr:nvGraphicFramePr>
        <xdr:xfrm>
          <a:off x="11637324" y="5496121"/>
          <a:ext cx="3523558" cy="26344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37" name="Chart 36"/>
          <xdr:cNvGraphicFramePr/>
        </xdr:nvGraphicFramePr>
        <xdr:xfrm>
          <a:off x="15286017" y="5496121"/>
          <a:ext cx="3523559" cy="2634400"/>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edback%20Form%20For%20B.Com%20(version%201)%20OK.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edback Form For B.Com. Studen"/>
      <sheetName val="Dr. Dharmendra Singh"/>
      <sheetName val="Dr. Devdutt Sharma"/>
      <sheetName val=" Ku. Pooja Khandelwal"/>
      <sheetName val=" Smt. Anita Thakur"/>
      <sheetName val="Shri Arun Kumar V."/>
      <sheetName val="Shri Kishore Patel"/>
      <sheetName val="Sheet7"/>
    </sheetNames>
    <sheetDataSet>
      <sheetData sheetId="0"/>
      <sheetData sheetId="1"/>
      <sheetData sheetId="2"/>
      <sheetData sheetId="3"/>
      <sheetData sheetId="4"/>
      <sheetData sheetId="5"/>
      <sheetData sheetId="6">
        <row r="2">
          <cell r="F2" t="str">
            <v xml:space="preserve">1. व्याख्यान से रूचि में वृद्धि हुई, आप इस बात से सहमत हैं?
Do you agree that lecture? Increased interest?
</v>
          </cell>
          <cell r="G2" t="str">
            <v xml:space="preserve">2. शिक्षण जानकारी से परिपूर्ण था क्या आप इस बात से सहमत हैं?
The teaching was full of information. Do you agree with this?
</v>
          </cell>
          <cell r="H2" t="str">
            <v xml:space="preserve">3. शिक्षक का विद्यार्थियों के प्रति व्यव्हार मित्रतापूर्ण एवं सहयोग के भावना से परिपूर्ण था क्या आप इस बात से सहमत हैं? 
The teacher's behavior towards the students was friendly and co-operative.  Do you agree with this? 
</v>
          </cell>
          <cell r="I2" t="str">
            <v xml:space="preserve">4. शिक्षक विद्यार्थियों के द्वारा पूछे गये प्रश्नो का समाधान करने हेतु तत्पर  रहते है क्या आप इस बात से सहमत हैं? 
 Teacher always ready to solve the questions asked by the students. Do you agree with this ? 
</v>
          </cell>
          <cell r="J2" t="str">
            <v xml:space="preserve">5. शिक्षक ने विषय के प्रति रूचि जागृत की , क्या आप इस बात से सहमत हैं?  
Do you agree that teacher aroused interest in the subject ?
</v>
          </cell>
          <cell r="K2" t="str">
            <v xml:space="preserve">6.  समय पर पाठ्यक्रम पूर्ण हुआ, क्या आप इस बात से सहमत हैं? 
Do you agree that the syllabus was completed on time  ?
</v>
          </cell>
          <cell r="L2" t="str">
            <v xml:space="preserve">7. शिक्षक समयनिष्ट है एवं नियमित व्याख्यान देते है, क्या आप इस बात से सहमत हैं? 
The teachers are punctual and give regular lectures. Do you agree with this ?
</v>
          </cell>
          <cell r="M2" t="str">
            <v xml:space="preserve">8. शिक्षक का सम्प्रेषण सुस्पष्ठ है ,क्या आप इस बात से सहमत हैं ?
Teacher's communication is clear. Do you agree with this ? 
</v>
          </cell>
          <cell r="N2" t="str">
            <v xml:space="preserve">9. शिक्षक ने शिक्षण के दौरान आधुनिक तकनीक पावर पॉइन्ट का प्रयोग किया, क्या आप इस बात से सहमत हैं? 
Teacher used modern technology power point during teaching. Do you agree with this ?
</v>
          </cell>
          <cell r="O2" t="str">
            <v xml:space="preserve">10. विषय अवधारणा पर शिक्षक का ज्ञान
Teacher's knowledge on subject concept?
</v>
          </cell>
          <cell r="P2" t="str">
            <v xml:space="preserve">11. अपने शिक्षक से संतुष्टि का स्तर बताइये
Indicate you level of satisfaction with your teacher.
</v>
          </cell>
        </row>
        <row r="3">
          <cell r="G3" t="str">
            <v>Not Agree Not Disagree</v>
          </cell>
          <cell r="H3" t="str">
            <v>Not Agree &amp; Not Disagree</v>
          </cell>
          <cell r="I3" t="str">
            <v>Not Agree &amp; Not Disagree</v>
          </cell>
          <cell r="J3" t="str">
            <v>Not Agree &amp; Not Disagree</v>
          </cell>
          <cell r="K3" t="str">
            <v>Strongly Disagree</v>
          </cell>
          <cell r="L3" t="str">
            <v>Strongly Disagree</v>
          </cell>
          <cell r="M3" t="str">
            <v>Not Agree &amp; Not Disagree</v>
          </cell>
          <cell r="N3" t="str">
            <v>Not Agree &amp; Not Disagree</v>
          </cell>
        </row>
        <row r="4">
          <cell r="G4" t="str">
            <v>Strongly Agree</v>
          </cell>
          <cell r="H4" t="str">
            <v>Not Agree &amp; Not Disagree</v>
          </cell>
          <cell r="I4" t="str">
            <v>Disagree</v>
          </cell>
          <cell r="J4" t="str">
            <v>Agree</v>
          </cell>
          <cell r="K4" t="str">
            <v>Agree</v>
          </cell>
          <cell r="L4" t="str">
            <v>Strongly Agree</v>
          </cell>
          <cell r="M4" t="str">
            <v>Agree</v>
          </cell>
          <cell r="N4" t="str">
            <v>Agree</v>
          </cell>
        </row>
        <row r="5">
          <cell r="G5" t="str">
            <v>Agree</v>
          </cell>
          <cell r="H5" t="str">
            <v>Agree</v>
          </cell>
          <cell r="I5" t="str">
            <v>Agree</v>
          </cell>
          <cell r="J5" t="str">
            <v>Agree</v>
          </cell>
          <cell r="K5" t="str">
            <v>Agree</v>
          </cell>
          <cell r="L5" t="str">
            <v>Agree</v>
          </cell>
          <cell r="M5" t="str">
            <v>Agree</v>
          </cell>
          <cell r="N5" t="str">
            <v>Disagree</v>
          </cell>
        </row>
        <row r="6">
          <cell r="G6" t="str">
            <v>Agree</v>
          </cell>
          <cell r="H6" t="str">
            <v>Agree</v>
          </cell>
          <cell r="I6" t="str">
            <v>Agree</v>
          </cell>
          <cell r="J6" t="str">
            <v>Agree</v>
          </cell>
          <cell r="K6" t="str">
            <v>Agree</v>
          </cell>
          <cell r="L6" t="str">
            <v>Agree</v>
          </cell>
          <cell r="M6" t="str">
            <v>Agree</v>
          </cell>
          <cell r="N6" t="str">
            <v>Agree</v>
          </cell>
        </row>
        <row r="7">
          <cell r="G7" t="str">
            <v>Agree</v>
          </cell>
          <cell r="H7" t="str">
            <v>Agree</v>
          </cell>
          <cell r="I7" t="str">
            <v>Agree</v>
          </cell>
          <cell r="J7" t="str">
            <v>Agree</v>
          </cell>
          <cell r="K7" t="str">
            <v>Agree</v>
          </cell>
          <cell r="L7" t="str">
            <v>Agree</v>
          </cell>
          <cell r="M7" t="str">
            <v>Agree</v>
          </cell>
          <cell r="N7" t="str">
            <v>Agree</v>
          </cell>
        </row>
        <row r="8">
          <cell r="E8" t="str">
            <v>Strongly Agree</v>
          </cell>
          <cell r="F8">
            <v>0</v>
          </cell>
          <cell r="G8">
            <v>1</v>
          </cell>
          <cell r="H8">
            <v>0</v>
          </cell>
          <cell r="I8">
            <v>0</v>
          </cell>
          <cell r="J8">
            <v>0</v>
          </cell>
          <cell r="K8">
            <v>0</v>
          </cell>
          <cell r="L8">
            <v>1</v>
          </cell>
          <cell r="M8">
            <v>0</v>
          </cell>
          <cell r="N8">
            <v>0</v>
          </cell>
          <cell r="O8">
            <v>0</v>
          </cell>
          <cell r="P8">
            <v>1</v>
          </cell>
        </row>
        <row r="9">
          <cell r="E9" t="str">
            <v>Agree</v>
          </cell>
          <cell r="F9">
            <v>2</v>
          </cell>
          <cell r="G9">
            <v>3</v>
          </cell>
          <cell r="H9">
            <v>3</v>
          </cell>
          <cell r="I9">
            <v>3</v>
          </cell>
          <cell r="J9">
            <v>4</v>
          </cell>
          <cell r="K9">
            <v>4</v>
          </cell>
          <cell r="L9">
            <v>3</v>
          </cell>
          <cell r="M9">
            <v>4</v>
          </cell>
          <cell r="N9">
            <v>3</v>
          </cell>
          <cell r="O9">
            <v>1</v>
          </cell>
          <cell r="P9">
            <v>3</v>
          </cell>
        </row>
        <row r="10">
          <cell r="E10" t="str">
            <v>Not Agree &amp; Not Disagree</v>
          </cell>
          <cell r="F10">
            <v>1</v>
          </cell>
          <cell r="G10">
            <v>0</v>
          </cell>
          <cell r="H10">
            <v>2</v>
          </cell>
          <cell r="I10">
            <v>1</v>
          </cell>
          <cell r="J10">
            <v>1</v>
          </cell>
          <cell r="K10">
            <v>0</v>
          </cell>
          <cell r="L10">
            <v>0</v>
          </cell>
          <cell r="M10">
            <v>1</v>
          </cell>
          <cell r="N10">
            <v>1</v>
          </cell>
          <cell r="O10">
            <v>1</v>
          </cell>
          <cell r="P10">
            <v>0</v>
          </cell>
        </row>
        <row r="11">
          <cell r="E11" t="str">
            <v>Disagree</v>
          </cell>
          <cell r="F11">
            <v>2</v>
          </cell>
          <cell r="G11">
            <v>0</v>
          </cell>
          <cell r="H11">
            <v>0</v>
          </cell>
          <cell r="I11">
            <v>1</v>
          </cell>
          <cell r="J11">
            <v>0</v>
          </cell>
          <cell r="K11">
            <v>0</v>
          </cell>
          <cell r="L11">
            <v>0</v>
          </cell>
          <cell r="M11">
            <v>0</v>
          </cell>
          <cell r="N11">
            <v>1</v>
          </cell>
          <cell r="O11">
            <v>0</v>
          </cell>
          <cell r="P11">
            <v>1</v>
          </cell>
        </row>
        <row r="12">
          <cell r="E12" t="str">
            <v>Strongly Disagree</v>
          </cell>
          <cell r="F12">
            <v>0</v>
          </cell>
          <cell r="G12">
            <v>0</v>
          </cell>
          <cell r="H12">
            <v>0</v>
          </cell>
          <cell r="I12">
            <v>0</v>
          </cell>
          <cell r="J12">
            <v>0</v>
          </cell>
          <cell r="K12">
            <v>1</v>
          </cell>
          <cell r="L12">
            <v>1</v>
          </cell>
          <cell r="M12">
            <v>0</v>
          </cell>
          <cell r="N12">
            <v>0</v>
          </cell>
          <cell r="O12">
            <v>3</v>
          </cell>
          <cell r="P12">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Q50"/>
  <sheetViews>
    <sheetView workbookViewId="0">
      <selection activeCell="A44" sqref="A44:XFD50"/>
    </sheetView>
  </sheetViews>
  <sheetFormatPr defaultRowHeight="15"/>
  <cols>
    <col min="4" max="4" width="20.42578125" customWidth="1"/>
    <col min="6" max="6" width="25" customWidth="1"/>
  </cols>
  <sheetData>
    <row r="1" spans="1:17">
      <c r="A1" t="s">
        <v>0</v>
      </c>
      <c r="B1" t="s">
        <v>1</v>
      </c>
      <c r="C1" t="s">
        <v>2</v>
      </c>
      <c r="D1" t="s">
        <v>3</v>
      </c>
      <c r="E1" t="s">
        <v>4</v>
      </c>
      <c r="F1" t="s">
        <v>5</v>
      </c>
      <c r="G1" t="s">
        <v>6</v>
      </c>
      <c r="H1" t="s">
        <v>7</v>
      </c>
      <c r="I1" s="1" t="s">
        <v>8</v>
      </c>
      <c r="J1" s="1" t="s">
        <v>9</v>
      </c>
      <c r="K1" t="s">
        <v>10</v>
      </c>
      <c r="L1" t="s">
        <v>11</v>
      </c>
      <c r="M1" t="s">
        <v>12</v>
      </c>
      <c r="N1" s="2" t="s">
        <v>13</v>
      </c>
      <c r="O1" t="s">
        <v>14</v>
      </c>
      <c r="P1" t="s">
        <v>15</v>
      </c>
      <c r="Q1" t="s">
        <v>16</v>
      </c>
    </row>
    <row r="2" spans="1:17">
      <c r="A2" t="s">
        <v>83</v>
      </c>
      <c r="B2" t="s">
        <v>84</v>
      </c>
      <c r="C2" t="s">
        <v>85</v>
      </c>
      <c r="D2" t="s">
        <v>44</v>
      </c>
      <c r="E2" t="s">
        <v>86</v>
      </c>
      <c r="F2" t="s">
        <v>21</v>
      </c>
      <c r="G2" t="s">
        <v>23</v>
      </c>
      <c r="H2" t="s">
        <v>46</v>
      </c>
      <c r="I2" t="s">
        <v>23</v>
      </c>
      <c r="J2" t="s">
        <v>46</v>
      </c>
      <c r="K2" t="s">
        <v>23</v>
      </c>
      <c r="L2" t="s">
        <v>23</v>
      </c>
      <c r="M2" t="s">
        <v>23</v>
      </c>
      <c r="N2" t="s">
        <v>23</v>
      </c>
      <c r="O2" t="s">
        <v>23</v>
      </c>
      <c r="P2">
        <v>4</v>
      </c>
      <c r="Q2" t="s">
        <v>30</v>
      </c>
    </row>
    <row r="3" spans="1:17">
      <c r="A3" t="s">
        <v>124</v>
      </c>
      <c r="B3" t="s">
        <v>125</v>
      </c>
      <c r="C3" t="s">
        <v>126</v>
      </c>
      <c r="D3" t="s">
        <v>44</v>
      </c>
      <c r="F3" t="s">
        <v>21</v>
      </c>
      <c r="G3" t="s">
        <v>22</v>
      </c>
      <c r="H3" t="s">
        <v>22</v>
      </c>
      <c r="I3" t="s">
        <v>22</v>
      </c>
      <c r="J3" t="s">
        <v>22</v>
      </c>
      <c r="K3" t="s">
        <v>22</v>
      </c>
      <c r="L3" t="s">
        <v>22</v>
      </c>
      <c r="M3" t="s">
        <v>22</v>
      </c>
      <c r="N3" t="s">
        <v>22</v>
      </c>
      <c r="O3" t="s">
        <v>22</v>
      </c>
      <c r="P3">
        <v>5</v>
      </c>
      <c r="Q3" t="s">
        <v>25</v>
      </c>
    </row>
    <row r="4" spans="1:17">
      <c r="A4" t="s">
        <v>140</v>
      </c>
      <c r="B4" t="s">
        <v>141</v>
      </c>
      <c r="C4" t="s">
        <v>142</v>
      </c>
      <c r="D4" t="s">
        <v>44</v>
      </c>
      <c r="E4">
        <v>221264</v>
      </c>
      <c r="F4" t="s">
        <v>21</v>
      </c>
      <c r="G4" t="s">
        <v>23</v>
      </c>
      <c r="H4" t="s">
        <v>23</v>
      </c>
      <c r="I4" t="s">
        <v>23</v>
      </c>
      <c r="J4" t="s">
        <v>23</v>
      </c>
      <c r="K4" t="s">
        <v>23</v>
      </c>
      <c r="L4" t="s">
        <v>23</v>
      </c>
      <c r="M4" t="s">
        <v>23</v>
      </c>
      <c r="N4" t="s">
        <v>23</v>
      </c>
      <c r="O4" t="s">
        <v>23</v>
      </c>
      <c r="P4">
        <v>5</v>
      </c>
      <c r="Q4" t="s">
        <v>30</v>
      </c>
    </row>
    <row r="5" spans="1:17">
      <c r="A5" t="s">
        <v>143</v>
      </c>
      <c r="B5" t="s">
        <v>141</v>
      </c>
      <c r="C5" t="s">
        <v>142</v>
      </c>
      <c r="D5" t="s">
        <v>44</v>
      </c>
      <c r="E5">
        <v>221264</v>
      </c>
      <c r="F5" t="s">
        <v>21</v>
      </c>
      <c r="G5" t="s">
        <v>23</v>
      </c>
      <c r="H5" t="s">
        <v>23</v>
      </c>
      <c r="I5" t="s">
        <v>23</v>
      </c>
      <c r="J5" t="s">
        <v>23</v>
      </c>
      <c r="K5" t="s">
        <v>23</v>
      </c>
      <c r="L5" t="s">
        <v>23</v>
      </c>
      <c r="M5" t="s">
        <v>23</v>
      </c>
      <c r="N5" t="s">
        <v>23</v>
      </c>
      <c r="O5" t="s">
        <v>23</v>
      </c>
      <c r="P5">
        <v>5</v>
      </c>
      <c r="Q5" t="s">
        <v>30</v>
      </c>
    </row>
    <row r="6" spans="1:17">
      <c r="A6" t="s">
        <v>17</v>
      </c>
      <c r="B6" t="s">
        <v>18</v>
      </c>
      <c r="C6" t="s">
        <v>19</v>
      </c>
      <c r="D6" t="s">
        <v>20</v>
      </c>
      <c r="E6">
        <v>221411</v>
      </c>
      <c r="F6" t="s">
        <v>21</v>
      </c>
      <c r="G6" t="s">
        <v>22</v>
      </c>
      <c r="H6" t="s">
        <v>23</v>
      </c>
      <c r="I6" t="s">
        <v>22</v>
      </c>
      <c r="J6" t="s">
        <v>22</v>
      </c>
      <c r="K6" t="s">
        <v>23</v>
      </c>
      <c r="L6" t="s">
        <v>22</v>
      </c>
      <c r="M6" t="s">
        <v>22</v>
      </c>
      <c r="N6" t="s">
        <v>23</v>
      </c>
      <c r="O6" t="s">
        <v>24</v>
      </c>
      <c r="P6">
        <v>5</v>
      </c>
      <c r="Q6" t="s">
        <v>25</v>
      </c>
    </row>
    <row r="7" spans="1:17">
      <c r="A7" t="s">
        <v>26</v>
      </c>
      <c r="B7" t="s">
        <v>27</v>
      </c>
      <c r="C7" t="s">
        <v>28</v>
      </c>
      <c r="D7" t="s">
        <v>20</v>
      </c>
      <c r="E7">
        <v>221418</v>
      </c>
      <c r="F7" t="s">
        <v>21</v>
      </c>
      <c r="G7" t="s">
        <v>23</v>
      </c>
      <c r="H7" t="s">
        <v>23</v>
      </c>
      <c r="I7" t="s">
        <v>23</v>
      </c>
      <c r="J7" t="s">
        <v>23</v>
      </c>
      <c r="K7" t="s">
        <v>23</v>
      </c>
      <c r="L7" t="s">
        <v>23</v>
      </c>
      <c r="M7" t="s">
        <v>23</v>
      </c>
      <c r="N7" t="s">
        <v>22</v>
      </c>
      <c r="O7" t="s">
        <v>29</v>
      </c>
      <c r="P7">
        <v>3</v>
      </c>
      <c r="Q7" t="s">
        <v>30</v>
      </c>
    </row>
    <row r="8" spans="1:17">
      <c r="A8" t="s">
        <v>31</v>
      </c>
      <c r="B8" t="s">
        <v>32</v>
      </c>
      <c r="C8" t="s">
        <v>33</v>
      </c>
      <c r="D8" t="s">
        <v>20</v>
      </c>
      <c r="E8">
        <v>221416</v>
      </c>
      <c r="F8" t="s">
        <v>21</v>
      </c>
      <c r="G8" t="s">
        <v>23</v>
      </c>
      <c r="H8" t="s">
        <v>23</v>
      </c>
      <c r="I8" t="s">
        <v>23</v>
      </c>
      <c r="J8" t="s">
        <v>23</v>
      </c>
      <c r="K8" t="s">
        <v>23</v>
      </c>
      <c r="L8" t="s">
        <v>23</v>
      </c>
      <c r="M8" t="s">
        <v>23</v>
      </c>
      <c r="N8" t="s">
        <v>23</v>
      </c>
      <c r="O8" t="s">
        <v>23</v>
      </c>
      <c r="P8">
        <v>5</v>
      </c>
      <c r="Q8" t="s">
        <v>25</v>
      </c>
    </row>
    <row r="9" spans="1:17">
      <c r="A9" t="s">
        <v>47</v>
      </c>
      <c r="B9" t="s">
        <v>48</v>
      </c>
      <c r="C9" t="s">
        <v>49</v>
      </c>
      <c r="D9" t="s">
        <v>20</v>
      </c>
      <c r="E9">
        <v>221419</v>
      </c>
      <c r="F9" t="s">
        <v>21</v>
      </c>
      <c r="G9" t="s">
        <v>23</v>
      </c>
      <c r="H9" t="s">
        <v>23</v>
      </c>
      <c r="I9" t="s">
        <v>23</v>
      </c>
      <c r="J9" t="s">
        <v>23</v>
      </c>
      <c r="K9" t="s">
        <v>23</v>
      </c>
      <c r="L9" t="s">
        <v>23</v>
      </c>
      <c r="M9" t="s">
        <v>23</v>
      </c>
      <c r="N9" t="s">
        <v>23</v>
      </c>
      <c r="O9" t="s">
        <v>22</v>
      </c>
      <c r="P9">
        <v>4</v>
      </c>
      <c r="Q9" t="s">
        <v>25</v>
      </c>
    </row>
    <row r="10" spans="1:17">
      <c r="A10" t="s">
        <v>61</v>
      </c>
      <c r="B10" t="s">
        <v>62</v>
      </c>
      <c r="C10" t="s">
        <v>63</v>
      </c>
      <c r="D10" t="s">
        <v>20</v>
      </c>
      <c r="E10">
        <v>221262</v>
      </c>
      <c r="F10" t="s">
        <v>21</v>
      </c>
      <c r="G10" t="s">
        <v>23</v>
      </c>
      <c r="H10" t="s">
        <v>23</v>
      </c>
      <c r="I10" t="s">
        <v>23</v>
      </c>
      <c r="J10" t="s">
        <v>23</v>
      </c>
      <c r="K10" t="s">
        <v>23</v>
      </c>
      <c r="L10" t="s">
        <v>23</v>
      </c>
      <c r="M10" t="s">
        <v>23</v>
      </c>
      <c r="N10" t="s">
        <v>23</v>
      </c>
      <c r="O10" t="s">
        <v>46</v>
      </c>
      <c r="P10">
        <v>5</v>
      </c>
      <c r="Q10" t="s">
        <v>60</v>
      </c>
    </row>
    <row r="11" spans="1:17">
      <c r="A11" t="s">
        <v>64</v>
      </c>
      <c r="B11" t="s">
        <v>65</v>
      </c>
      <c r="C11" t="s">
        <v>66</v>
      </c>
      <c r="D11" t="s">
        <v>20</v>
      </c>
      <c r="E11">
        <v>221417</v>
      </c>
      <c r="F11" t="s">
        <v>21</v>
      </c>
      <c r="G11" t="s">
        <v>23</v>
      </c>
      <c r="H11" t="s">
        <v>23</v>
      </c>
      <c r="I11" t="s">
        <v>23</v>
      </c>
      <c r="J11" t="s">
        <v>23</v>
      </c>
      <c r="K11" t="s">
        <v>23</v>
      </c>
      <c r="L11" t="s">
        <v>22</v>
      </c>
      <c r="M11" t="s">
        <v>23</v>
      </c>
      <c r="N11" t="s">
        <v>23</v>
      </c>
      <c r="O11" t="s">
        <v>23</v>
      </c>
      <c r="P11">
        <v>4</v>
      </c>
      <c r="Q11" t="s">
        <v>60</v>
      </c>
    </row>
    <row r="12" spans="1:17">
      <c r="A12" t="s">
        <v>80</v>
      </c>
      <c r="B12" t="s">
        <v>48</v>
      </c>
      <c r="C12" t="s">
        <v>81</v>
      </c>
      <c r="D12" t="s">
        <v>20</v>
      </c>
      <c r="E12">
        <v>211419</v>
      </c>
      <c r="F12" t="s">
        <v>21</v>
      </c>
      <c r="G12" t="s">
        <v>23</v>
      </c>
      <c r="H12" t="s">
        <v>23</v>
      </c>
      <c r="I12" t="s">
        <v>22</v>
      </c>
      <c r="J12" t="s">
        <v>23</v>
      </c>
      <c r="K12" t="s">
        <v>23</v>
      </c>
      <c r="L12" t="s">
        <v>22</v>
      </c>
      <c r="M12" t="s">
        <v>23</v>
      </c>
      <c r="N12" t="s">
        <v>22</v>
      </c>
      <c r="O12" t="s">
        <v>23</v>
      </c>
      <c r="P12">
        <v>4</v>
      </c>
      <c r="Q12" t="s">
        <v>82</v>
      </c>
    </row>
    <row r="13" spans="1:17">
      <c r="A13" t="s">
        <v>102</v>
      </c>
      <c r="B13" t="s">
        <v>27</v>
      </c>
      <c r="C13" t="s">
        <v>35</v>
      </c>
      <c r="D13" t="s">
        <v>20</v>
      </c>
      <c r="E13">
        <v>221418</v>
      </c>
      <c r="F13" t="s">
        <v>21</v>
      </c>
      <c r="G13" t="s">
        <v>23</v>
      </c>
      <c r="H13" t="s">
        <v>23</v>
      </c>
      <c r="I13" t="s">
        <v>23</v>
      </c>
      <c r="J13" t="s">
        <v>23</v>
      </c>
      <c r="K13" t="s">
        <v>23</v>
      </c>
      <c r="L13" t="s">
        <v>23</v>
      </c>
      <c r="M13" t="s">
        <v>23</v>
      </c>
      <c r="N13" t="s">
        <v>23</v>
      </c>
      <c r="O13" t="s">
        <v>23</v>
      </c>
      <c r="P13">
        <v>4</v>
      </c>
      <c r="Q13" t="s">
        <v>60</v>
      </c>
    </row>
    <row r="14" spans="1:17">
      <c r="A14" t="s">
        <v>104</v>
      </c>
      <c r="B14" t="s">
        <v>18</v>
      </c>
      <c r="C14" t="s">
        <v>19</v>
      </c>
      <c r="D14" t="s">
        <v>20</v>
      </c>
      <c r="E14">
        <v>221411</v>
      </c>
      <c r="F14" t="s">
        <v>21</v>
      </c>
      <c r="G14" t="s">
        <v>22</v>
      </c>
      <c r="H14" t="s">
        <v>22</v>
      </c>
      <c r="I14" t="s">
        <v>22</v>
      </c>
      <c r="J14" t="s">
        <v>22</v>
      </c>
      <c r="K14" t="s">
        <v>22</v>
      </c>
      <c r="L14" t="s">
        <v>22</v>
      </c>
      <c r="M14" t="s">
        <v>22</v>
      </c>
      <c r="N14" t="s">
        <v>22</v>
      </c>
      <c r="O14" t="s">
        <v>23</v>
      </c>
      <c r="P14">
        <v>4</v>
      </c>
      <c r="Q14" t="s">
        <v>25</v>
      </c>
    </row>
    <row r="15" spans="1:17">
      <c r="A15" t="s">
        <v>105</v>
      </c>
      <c r="B15" t="s">
        <v>106</v>
      </c>
      <c r="C15" t="s">
        <v>107</v>
      </c>
      <c r="D15" t="s">
        <v>20</v>
      </c>
      <c r="F15" t="s">
        <v>21</v>
      </c>
      <c r="G15" t="s">
        <v>23</v>
      </c>
      <c r="H15" t="s">
        <v>23</v>
      </c>
      <c r="I15" t="s">
        <v>23</v>
      </c>
      <c r="J15" t="s">
        <v>23</v>
      </c>
      <c r="K15" t="s">
        <v>23</v>
      </c>
      <c r="L15" t="s">
        <v>23</v>
      </c>
      <c r="M15" t="s">
        <v>23</v>
      </c>
      <c r="N15" t="s">
        <v>23</v>
      </c>
      <c r="O15" t="s">
        <v>23</v>
      </c>
      <c r="P15">
        <v>5</v>
      </c>
      <c r="Q15" t="s">
        <v>60</v>
      </c>
    </row>
    <row r="16" spans="1:17">
      <c r="A16" t="s">
        <v>110</v>
      </c>
      <c r="B16" t="s">
        <v>111</v>
      </c>
      <c r="C16" t="s">
        <v>112</v>
      </c>
      <c r="D16" t="s">
        <v>20</v>
      </c>
      <c r="F16" t="s">
        <v>21</v>
      </c>
      <c r="G16" t="s">
        <v>23</v>
      </c>
      <c r="H16" t="s">
        <v>23</v>
      </c>
      <c r="I16" t="s">
        <v>23</v>
      </c>
      <c r="J16" t="s">
        <v>23</v>
      </c>
      <c r="K16" t="s">
        <v>23</v>
      </c>
      <c r="L16" t="s">
        <v>23</v>
      </c>
      <c r="M16" t="s">
        <v>23</v>
      </c>
      <c r="N16" t="s">
        <v>23</v>
      </c>
      <c r="O16" t="s">
        <v>23</v>
      </c>
      <c r="P16">
        <v>5</v>
      </c>
      <c r="Q16" t="s">
        <v>60</v>
      </c>
    </row>
    <row r="17" spans="1:17">
      <c r="A17" t="s">
        <v>119</v>
      </c>
      <c r="B17" t="s">
        <v>120</v>
      </c>
      <c r="C17" t="s">
        <v>121</v>
      </c>
      <c r="D17" t="s">
        <v>20</v>
      </c>
      <c r="F17" t="s">
        <v>21</v>
      </c>
      <c r="G17" t="s">
        <v>24</v>
      </c>
      <c r="H17" t="s">
        <v>24</v>
      </c>
      <c r="I17" t="s">
        <v>24</v>
      </c>
      <c r="J17" t="s">
        <v>24</v>
      </c>
      <c r="K17" t="s">
        <v>24</v>
      </c>
      <c r="L17" t="s">
        <v>24</v>
      </c>
      <c r="M17" t="s">
        <v>24</v>
      </c>
      <c r="N17" t="s">
        <v>24</v>
      </c>
      <c r="O17" t="s">
        <v>24</v>
      </c>
      <c r="P17">
        <v>1</v>
      </c>
      <c r="Q17" t="s">
        <v>118</v>
      </c>
    </row>
    <row r="18" spans="1:17">
      <c r="A18" t="s">
        <v>133</v>
      </c>
      <c r="B18" t="s">
        <v>134</v>
      </c>
      <c r="C18" t="s">
        <v>135</v>
      </c>
      <c r="D18" t="s">
        <v>20</v>
      </c>
      <c r="E18">
        <v>221421</v>
      </c>
      <c r="F18" t="s">
        <v>21</v>
      </c>
      <c r="G18" t="s">
        <v>22</v>
      </c>
      <c r="H18" t="s">
        <v>22</v>
      </c>
      <c r="I18" t="s">
        <v>22</v>
      </c>
      <c r="J18" t="s">
        <v>22</v>
      </c>
      <c r="K18" t="s">
        <v>22</v>
      </c>
      <c r="L18" t="s">
        <v>23</v>
      </c>
      <c r="M18" t="s">
        <v>22</v>
      </c>
      <c r="N18" t="s">
        <v>23</v>
      </c>
      <c r="O18" t="s">
        <v>22</v>
      </c>
      <c r="P18">
        <v>5</v>
      </c>
      <c r="Q18" t="s">
        <v>25</v>
      </c>
    </row>
    <row r="19" spans="1:17">
      <c r="A19" t="s">
        <v>136</v>
      </c>
      <c r="B19" t="s">
        <v>137</v>
      </c>
      <c r="C19" t="s">
        <v>138</v>
      </c>
      <c r="D19" t="s">
        <v>20</v>
      </c>
      <c r="E19">
        <v>221412</v>
      </c>
      <c r="F19" t="s">
        <v>21</v>
      </c>
      <c r="G19" t="s">
        <v>23</v>
      </c>
      <c r="H19" t="s">
        <v>139</v>
      </c>
      <c r="I19" t="s">
        <v>23</v>
      </c>
      <c r="J19" t="s">
        <v>23</v>
      </c>
      <c r="K19" t="s">
        <v>23</v>
      </c>
      <c r="L19" t="s">
        <v>29</v>
      </c>
      <c r="M19" t="s">
        <v>22</v>
      </c>
      <c r="N19" t="s">
        <v>23</v>
      </c>
      <c r="O19" t="s">
        <v>29</v>
      </c>
      <c r="P19">
        <v>4</v>
      </c>
      <c r="Q19" t="s">
        <v>60</v>
      </c>
    </row>
    <row r="20" spans="1:17">
      <c r="A20" t="s">
        <v>41</v>
      </c>
      <c r="B20" t="s">
        <v>42</v>
      </c>
      <c r="C20" t="s">
        <v>43</v>
      </c>
      <c r="D20" t="s">
        <v>44</v>
      </c>
      <c r="E20">
        <v>221216</v>
      </c>
      <c r="F20" t="s">
        <v>45</v>
      </c>
      <c r="G20" t="s">
        <v>23</v>
      </c>
      <c r="H20" t="s">
        <v>23</v>
      </c>
      <c r="I20" t="s">
        <v>23</v>
      </c>
      <c r="J20" t="s">
        <v>23</v>
      </c>
      <c r="K20" t="s">
        <v>23</v>
      </c>
      <c r="L20" t="s">
        <v>23</v>
      </c>
      <c r="M20" t="s">
        <v>23</v>
      </c>
      <c r="N20" t="s">
        <v>46</v>
      </c>
      <c r="O20" t="s">
        <v>23</v>
      </c>
      <c r="P20">
        <v>4</v>
      </c>
      <c r="Q20" t="s">
        <v>25</v>
      </c>
    </row>
    <row r="21" spans="1:17">
      <c r="A21" t="s">
        <v>67</v>
      </c>
      <c r="B21" t="s">
        <v>68</v>
      </c>
      <c r="C21" t="s">
        <v>69</v>
      </c>
      <c r="D21" t="s">
        <v>44</v>
      </c>
      <c r="E21">
        <v>221275</v>
      </c>
      <c r="F21" t="s">
        <v>45</v>
      </c>
      <c r="G21" t="s">
        <v>23</v>
      </c>
      <c r="H21" t="s">
        <v>23</v>
      </c>
      <c r="I21" t="s">
        <v>23</v>
      </c>
      <c r="J21" t="s">
        <v>23</v>
      </c>
      <c r="K21" t="s">
        <v>23</v>
      </c>
      <c r="L21" t="s">
        <v>23</v>
      </c>
      <c r="M21" t="s">
        <v>23</v>
      </c>
      <c r="N21" t="s">
        <v>23</v>
      </c>
      <c r="O21" t="s">
        <v>29</v>
      </c>
      <c r="P21">
        <v>5</v>
      </c>
      <c r="Q21" t="s">
        <v>60</v>
      </c>
    </row>
    <row r="22" spans="1:17">
      <c r="A22" t="s">
        <v>70</v>
      </c>
      <c r="B22" t="s">
        <v>71</v>
      </c>
      <c r="C22" t="s">
        <v>72</v>
      </c>
      <c r="D22" t="s">
        <v>44</v>
      </c>
      <c r="E22">
        <v>221265</v>
      </c>
      <c r="F22" t="s">
        <v>45</v>
      </c>
      <c r="G22" t="s">
        <v>23</v>
      </c>
      <c r="H22" t="s">
        <v>23</v>
      </c>
      <c r="I22" t="s">
        <v>22</v>
      </c>
      <c r="J22" t="s">
        <v>23</v>
      </c>
      <c r="K22" t="s">
        <v>23</v>
      </c>
      <c r="L22" t="s">
        <v>29</v>
      </c>
      <c r="M22" t="s">
        <v>29</v>
      </c>
      <c r="N22" t="s">
        <v>23</v>
      </c>
      <c r="O22" t="s">
        <v>46</v>
      </c>
      <c r="P22">
        <v>3</v>
      </c>
      <c r="Q22" t="s">
        <v>60</v>
      </c>
    </row>
    <row r="23" spans="1:17">
      <c r="A23" t="s">
        <v>87</v>
      </c>
      <c r="B23" t="s">
        <v>88</v>
      </c>
      <c r="C23" t="s">
        <v>85</v>
      </c>
      <c r="D23" t="s">
        <v>44</v>
      </c>
      <c r="E23" t="s">
        <v>86</v>
      </c>
      <c r="F23" t="s">
        <v>45</v>
      </c>
      <c r="G23" t="s">
        <v>23</v>
      </c>
      <c r="H23" t="s">
        <v>22</v>
      </c>
      <c r="I23" t="s">
        <v>23</v>
      </c>
      <c r="J23" t="s">
        <v>23</v>
      </c>
      <c r="K23" t="s">
        <v>24</v>
      </c>
      <c r="L23" t="s">
        <v>46</v>
      </c>
      <c r="M23" t="s">
        <v>23</v>
      </c>
      <c r="N23" t="s">
        <v>23</v>
      </c>
      <c r="O23" t="s">
        <v>23</v>
      </c>
      <c r="P23">
        <v>5</v>
      </c>
      <c r="Q23" t="s">
        <v>60</v>
      </c>
    </row>
    <row r="24" spans="1:17">
      <c r="A24" t="s">
        <v>127</v>
      </c>
      <c r="B24" t="s">
        <v>125</v>
      </c>
      <c r="C24" t="s">
        <v>126</v>
      </c>
      <c r="D24" t="s">
        <v>44</v>
      </c>
      <c r="F24" t="s">
        <v>45</v>
      </c>
      <c r="G24" t="s">
        <v>22</v>
      </c>
      <c r="H24" t="s">
        <v>22</v>
      </c>
      <c r="I24" t="s">
        <v>22</v>
      </c>
      <c r="J24" t="s">
        <v>22</v>
      </c>
      <c r="K24" t="s">
        <v>22</v>
      </c>
      <c r="L24" t="s">
        <v>22</v>
      </c>
      <c r="M24" t="s">
        <v>22</v>
      </c>
      <c r="N24" t="s">
        <v>22</v>
      </c>
      <c r="O24" t="s">
        <v>22</v>
      </c>
      <c r="P24">
        <v>5</v>
      </c>
      <c r="Q24" t="s">
        <v>25</v>
      </c>
    </row>
    <row r="25" spans="1:17">
      <c r="A25" t="s">
        <v>129</v>
      </c>
      <c r="B25" t="s">
        <v>130</v>
      </c>
      <c r="C25" t="s">
        <v>63</v>
      </c>
      <c r="D25" t="s">
        <v>44</v>
      </c>
      <c r="F25" t="s">
        <v>45</v>
      </c>
      <c r="G25" t="s">
        <v>23</v>
      </c>
      <c r="H25" t="s">
        <v>23</v>
      </c>
      <c r="I25" t="s">
        <v>23</v>
      </c>
      <c r="J25" t="s">
        <v>23</v>
      </c>
      <c r="K25" t="s">
        <v>22</v>
      </c>
      <c r="L25" t="s">
        <v>23</v>
      </c>
      <c r="M25" t="s">
        <v>22</v>
      </c>
      <c r="N25" t="s">
        <v>23</v>
      </c>
      <c r="O25" t="s">
        <v>23</v>
      </c>
      <c r="P25">
        <v>5</v>
      </c>
      <c r="Q25" t="s">
        <v>25</v>
      </c>
    </row>
    <row r="26" spans="1:17">
      <c r="A26" t="s">
        <v>53</v>
      </c>
      <c r="B26" t="s">
        <v>32</v>
      </c>
      <c r="C26" t="s">
        <v>33</v>
      </c>
      <c r="D26" t="s">
        <v>20</v>
      </c>
      <c r="E26">
        <v>221416</v>
      </c>
      <c r="F26" t="s">
        <v>45</v>
      </c>
      <c r="G26" t="s">
        <v>23</v>
      </c>
      <c r="H26" t="s">
        <v>23</v>
      </c>
      <c r="I26" t="s">
        <v>23</v>
      </c>
      <c r="J26" t="s">
        <v>23</v>
      </c>
      <c r="K26" t="s">
        <v>23</v>
      </c>
      <c r="L26" t="s">
        <v>23</v>
      </c>
      <c r="M26" t="s">
        <v>23</v>
      </c>
      <c r="N26" t="s">
        <v>23</v>
      </c>
      <c r="O26" t="s">
        <v>23</v>
      </c>
      <c r="P26">
        <v>5</v>
      </c>
      <c r="Q26" t="s">
        <v>25</v>
      </c>
    </row>
    <row r="27" spans="1:17">
      <c r="A27" t="s">
        <v>100</v>
      </c>
      <c r="B27" t="s">
        <v>27</v>
      </c>
      <c r="C27" t="s">
        <v>35</v>
      </c>
      <c r="D27" t="s">
        <v>20</v>
      </c>
      <c r="F27" t="s">
        <v>45</v>
      </c>
      <c r="G27" t="s">
        <v>23</v>
      </c>
      <c r="H27" t="s">
        <v>23</v>
      </c>
      <c r="I27" t="s">
        <v>23</v>
      </c>
      <c r="J27" t="s">
        <v>23</v>
      </c>
      <c r="K27" t="s">
        <v>23</v>
      </c>
      <c r="L27" t="s">
        <v>23</v>
      </c>
      <c r="M27" t="s">
        <v>23</v>
      </c>
      <c r="N27" t="s">
        <v>23</v>
      </c>
      <c r="O27" t="s">
        <v>23</v>
      </c>
      <c r="P27">
        <v>3</v>
      </c>
      <c r="Q27" t="s">
        <v>30</v>
      </c>
    </row>
    <row r="28" spans="1:17">
      <c r="A28" t="s">
        <v>101</v>
      </c>
      <c r="B28" t="s">
        <v>18</v>
      </c>
      <c r="C28" t="s">
        <v>19</v>
      </c>
      <c r="D28" t="s">
        <v>20</v>
      </c>
      <c r="E28">
        <v>221411</v>
      </c>
      <c r="F28" t="s">
        <v>45</v>
      </c>
      <c r="G28" t="s">
        <v>23</v>
      </c>
      <c r="H28" t="s">
        <v>22</v>
      </c>
      <c r="I28" t="s">
        <v>22</v>
      </c>
      <c r="J28" t="s">
        <v>22</v>
      </c>
      <c r="K28" t="s">
        <v>22</v>
      </c>
      <c r="L28" t="s">
        <v>23</v>
      </c>
      <c r="M28" t="s">
        <v>22</v>
      </c>
      <c r="N28" t="s">
        <v>23</v>
      </c>
      <c r="O28" t="s">
        <v>23</v>
      </c>
      <c r="P28">
        <v>5</v>
      </c>
      <c r="Q28" t="s">
        <v>60</v>
      </c>
    </row>
    <row r="29" spans="1:17">
      <c r="A29" t="s">
        <v>108</v>
      </c>
      <c r="B29" t="s">
        <v>106</v>
      </c>
      <c r="C29" t="s">
        <v>107</v>
      </c>
      <c r="D29" t="s">
        <v>20</v>
      </c>
      <c r="F29" t="s">
        <v>45</v>
      </c>
      <c r="G29" t="s">
        <v>23</v>
      </c>
      <c r="H29" t="s">
        <v>23</v>
      </c>
      <c r="I29" t="s">
        <v>23</v>
      </c>
      <c r="J29" t="s">
        <v>23</v>
      </c>
      <c r="K29" t="s">
        <v>23</v>
      </c>
      <c r="L29" t="s">
        <v>23</v>
      </c>
      <c r="M29" t="s">
        <v>23</v>
      </c>
      <c r="N29" t="s">
        <v>23</v>
      </c>
      <c r="O29" t="s">
        <v>23</v>
      </c>
      <c r="P29">
        <v>5</v>
      </c>
      <c r="Q29" t="s">
        <v>25</v>
      </c>
    </row>
    <row r="30" spans="1:17">
      <c r="A30" t="s">
        <v>113</v>
      </c>
      <c r="B30" t="s">
        <v>111</v>
      </c>
      <c r="C30" t="s">
        <v>112</v>
      </c>
      <c r="D30" t="s">
        <v>20</v>
      </c>
      <c r="F30" t="s">
        <v>45</v>
      </c>
      <c r="G30" t="s">
        <v>22</v>
      </c>
      <c r="H30" t="s">
        <v>22</v>
      </c>
      <c r="I30" t="s">
        <v>22</v>
      </c>
      <c r="J30" t="s">
        <v>22</v>
      </c>
      <c r="K30" t="s">
        <v>22</v>
      </c>
      <c r="L30" t="s">
        <v>22</v>
      </c>
      <c r="M30" t="s">
        <v>22</v>
      </c>
      <c r="N30" t="s">
        <v>22</v>
      </c>
      <c r="O30" t="s">
        <v>22</v>
      </c>
      <c r="P30">
        <v>5</v>
      </c>
      <c r="Q30" t="s">
        <v>25</v>
      </c>
    </row>
    <row r="31" spans="1:17">
      <c r="A31" t="s">
        <v>128</v>
      </c>
      <c r="B31" t="s">
        <v>125</v>
      </c>
      <c r="C31" t="s">
        <v>126</v>
      </c>
      <c r="D31" t="s">
        <v>44</v>
      </c>
      <c r="F31" t="s">
        <v>36</v>
      </c>
      <c r="G31" t="s">
        <v>22</v>
      </c>
      <c r="H31" t="s">
        <v>22</v>
      </c>
      <c r="I31" t="s">
        <v>22</v>
      </c>
      <c r="J31" t="s">
        <v>22</v>
      </c>
      <c r="K31" t="s">
        <v>22</v>
      </c>
      <c r="L31" t="s">
        <v>22</v>
      </c>
      <c r="M31" t="s">
        <v>22</v>
      </c>
      <c r="N31" t="s">
        <v>22</v>
      </c>
      <c r="O31" t="s">
        <v>22</v>
      </c>
      <c r="P31">
        <v>5</v>
      </c>
      <c r="Q31" t="s">
        <v>25</v>
      </c>
    </row>
    <row r="32" spans="1:17">
      <c r="A32" t="s">
        <v>131</v>
      </c>
      <c r="B32" t="s">
        <v>132</v>
      </c>
      <c r="C32" t="s">
        <v>63</v>
      </c>
      <c r="D32" t="s">
        <v>44</v>
      </c>
      <c r="F32" t="s">
        <v>36</v>
      </c>
      <c r="G32" t="s">
        <v>23</v>
      </c>
      <c r="H32" t="s">
        <v>23</v>
      </c>
      <c r="I32" t="s">
        <v>23</v>
      </c>
      <c r="J32" t="s">
        <v>23</v>
      </c>
      <c r="K32" t="s">
        <v>22</v>
      </c>
      <c r="L32" t="s">
        <v>23</v>
      </c>
      <c r="M32" t="s">
        <v>22</v>
      </c>
      <c r="N32" t="s">
        <v>24</v>
      </c>
      <c r="O32" t="s">
        <v>24</v>
      </c>
      <c r="P32">
        <v>4</v>
      </c>
      <c r="Q32" t="s">
        <v>60</v>
      </c>
    </row>
    <row r="33" spans="1:17">
      <c r="A33" t="s">
        <v>34</v>
      </c>
      <c r="B33" t="s">
        <v>27</v>
      </c>
      <c r="C33" t="s">
        <v>35</v>
      </c>
      <c r="D33" t="s">
        <v>20</v>
      </c>
      <c r="E33">
        <v>221418</v>
      </c>
      <c r="F33" t="s">
        <v>36</v>
      </c>
      <c r="G33" t="s">
        <v>23</v>
      </c>
      <c r="H33" t="s">
        <v>22</v>
      </c>
      <c r="I33" t="s">
        <v>22</v>
      </c>
      <c r="J33" t="s">
        <v>22</v>
      </c>
      <c r="K33" t="s">
        <v>23</v>
      </c>
      <c r="L33" t="s">
        <v>23</v>
      </c>
      <c r="M33" t="s">
        <v>23</v>
      </c>
      <c r="N33" t="s">
        <v>23</v>
      </c>
      <c r="O33" t="s">
        <v>29</v>
      </c>
      <c r="P33">
        <v>4</v>
      </c>
      <c r="Q33" t="s">
        <v>30</v>
      </c>
    </row>
    <row r="34" spans="1:17">
      <c r="A34" t="s">
        <v>58</v>
      </c>
      <c r="B34" t="s">
        <v>59</v>
      </c>
      <c r="C34" t="s">
        <v>33</v>
      </c>
      <c r="D34" t="s">
        <v>20</v>
      </c>
      <c r="F34" t="s">
        <v>36</v>
      </c>
      <c r="G34" t="s">
        <v>23</v>
      </c>
      <c r="H34" t="s">
        <v>23</v>
      </c>
      <c r="I34" t="s">
        <v>23</v>
      </c>
      <c r="J34" t="s">
        <v>23</v>
      </c>
      <c r="K34" t="s">
        <v>22</v>
      </c>
      <c r="L34" t="s">
        <v>23</v>
      </c>
      <c r="M34" t="s">
        <v>23</v>
      </c>
      <c r="N34" t="s">
        <v>23</v>
      </c>
      <c r="O34" t="s">
        <v>23</v>
      </c>
      <c r="P34">
        <v>5</v>
      </c>
      <c r="Q34" t="s">
        <v>60</v>
      </c>
    </row>
    <row r="35" spans="1:17">
      <c r="A35" t="s">
        <v>103</v>
      </c>
      <c r="B35" t="s">
        <v>18</v>
      </c>
      <c r="C35" t="s">
        <v>19</v>
      </c>
      <c r="D35" t="s">
        <v>20</v>
      </c>
      <c r="E35">
        <v>221411</v>
      </c>
      <c r="F35" t="s">
        <v>36</v>
      </c>
      <c r="G35" t="s">
        <v>23</v>
      </c>
      <c r="H35" t="s">
        <v>23</v>
      </c>
      <c r="I35" t="s">
        <v>23</v>
      </c>
      <c r="J35" t="s">
        <v>23</v>
      </c>
      <c r="K35" t="s">
        <v>23</v>
      </c>
      <c r="L35" t="s">
        <v>23</v>
      </c>
      <c r="M35" t="s">
        <v>23</v>
      </c>
      <c r="N35" t="s">
        <v>23</v>
      </c>
      <c r="O35" t="s">
        <v>23</v>
      </c>
      <c r="P35">
        <v>4</v>
      </c>
      <c r="Q35" t="s">
        <v>60</v>
      </c>
    </row>
    <row r="36" spans="1:17">
      <c r="A36" t="s">
        <v>109</v>
      </c>
      <c r="B36" t="s">
        <v>106</v>
      </c>
      <c r="C36" t="s">
        <v>107</v>
      </c>
      <c r="D36" t="s">
        <v>20</v>
      </c>
      <c r="F36" t="s">
        <v>36</v>
      </c>
      <c r="G36" t="s">
        <v>23</v>
      </c>
      <c r="H36" t="s">
        <v>23</v>
      </c>
      <c r="I36" t="s">
        <v>23</v>
      </c>
      <c r="J36" t="s">
        <v>23</v>
      </c>
      <c r="K36" t="s">
        <v>23</v>
      </c>
      <c r="L36" t="s">
        <v>23</v>
      </c>
      <c r="M36" t="s">
        <v>23</v>
      </c>
      <c r="N36" t="s">
        <v>23</v>
      </c>
      <c r="O36" t="s">
        <v>23</v>
      </c>
      <c r="P36">
        <v>5</v>
      </c>
      <c r="Q36" t="s">
        <v>60</v>
      </c>
    </row>
    <row r="37" spans="1:17">
      <c r="A37" t="s">
        <v>114</v>
      </c>
      <c r="B37" t="s">
        <v>111</v>
      </c>
      <c r="C37" t="s">
        <v>112</v>
      </c>
      <c r="D37" t="s">
        <v>20</v>
      </c>
      <c r="F37" t="s">
        <v>36</v>
      </c>
      <c r="G37" t="s">
        <v>23</v>
      </c>
      <c r="H37" t="s">
        <v>23</v>
      </c>
      <c r="I37" t="s">
        <v>23</v>
      </c>
      <c r="J37" t="s">
        <v>23</v>
      </c>
      <c r="K37" t="s">
        <v>23</v>
      </c>
      <c r="L37" t="s">
        <v>23</v>
      </c>
      <c r="M37" t="s">
        <v>23</v>
      </c>
      <c r="N37" t="s">
        <v>23</v>
      </c>
      <c r="O37" t="s">
        <v>23</v>
      </c>
      <c r="P37">
        <v>5</v>
      </c>
      <c r="Q37" t="s">
        <v>25</v>
      </c>
    </row>
    <row r="38" spans="1:17">
      <c r="A38" t="s">
        <v>115</v>
      </c>
      <c r="B38" t="s">
        <v>116</v>
      </c>
      <c r="C38" t="s">
        <v>117</v>
      </c>
      <c r="D38" t="s">
        <v>20</v>
      </c>
      <c r="F38" t="s">
        <v>36</v>
      </c>
      <c r="G38" t="s">
        <v>23</v>
      </c>
      <c r="H38" t="s">
        <v>23</v>
      </c>
      <c r="I38" t="s">
        <v>23</v>
      </c>
      <c r="J38" t="s">
        <v>23</v>
      </c>
      <c r="K38" t="s">
        <v>23</v>
      </c>
      <c r="L38" t="s">
        <v>23</v>
      </c>
      <c r="M38" t="s">
        <v>23</v>
      </c>
      <c r="N38" t="s">
        <v>23</v>
      </c>
      <c r="O38" t="s">
        <v>23</v>
      </c>
      <c r="P38">
        <v>5</v>
      </c>
      <c r="Q38" t="s">
        <v>118</v>
      </c>
    </row>
    <row r="39" spans="1:17">
      <c r="A39" t="s">
        <v>122</v>
      </c>
      <c r="B39" t="s">
        <v>123</v>
      </c>
      <c r="C39" t="s">
        <v>49</v>
      </c>
      <c r="D39" t="s">
        <v>20</v>
      </c>
      <c r="E39">
        <v>221419</v>
      </c>
      <c r="F39" t="s">
        <v>36</v>
      </c>
      <c r="G39" t="s">
        <v>22</v>
      </c>
      <c r="H39" t="s">
        <v>22</v>
      </c>
      <c r="I39" t="s">
        <v>22</v>
      </c>
      <c r="J39" t="s">
        <v>22</v>
      </c>
      <c r="K39" t="s">
        <v>22</v>
      </c>
      <c r="L39" t="s">
        <v>22</v>
      </c>
      <c r="M39" t="s">
        <v>22</v>
      </c>
      <c r="N39" t="s">
        <v>22</v>
      </c>
      <c r="O39" t="s">
        <v>22</v>
      </c>
      <c r="P39">
        <v>5</v>
      </c>
      <c r="Q39" t="s">
        <v>25</v>
      </c>
    </row>
    <row r="40" spans="1:17">
      <c r="A40" t="s">
        <v>50</v>
      </c>
      <c r="B40" t="s">
        <v>51</v>
      </c>
      <c r="C40" t="s">
        <v>52</v>
      </c>
      <c r="D40" t="s">
        <v>44</v>
      </c>
      <c r="F40" t="s">
        <v>40</v>
      </c>
      <c r="G40" t="s">
        <v>23</v>
      </c>
      <c r="H40" t="s">
        <v>23</v>
      </c>
      <c r="I40" t="s">
        <v>23</v>
      </c>
      <c r="J40" t="s">
        <v>23</v>
      </c>
      <c r="K40" t="s">
        <v>23</v>
      </c>
      <c r="L40" t="s">
        <v>23</v>
      </c>
      <c r="M40" t="s">
        <v>23</v>
      </c>
      <c r="N40" t="s">
        <v>23</v>
      </c>
      <c r="O40" t="s">
        <v>23</v>
      </c>
      <c r="P40">
        <v>4</v>
      </c>
      <c r="Q40" t="s">
        <v>30</v>
      </c>
    </row>
    <row r="41" spans="1:17">
      <c r="A41" t="s">
        <v>76</v>
      </c>
      <c r="B41" t="s">
        <v>77</v>
      </c>
      <c r="C41" t="s">
        <v>78</v>
      </c>
      <c r="D41" t="s">
        <v>44</v>
      </c>
      <c r="E41">
        <v>221574</v>
      </c>
      <c r="F41" t="s">
        <v>40</v>
      </c>
      <c r="G41" t="s">
        <v>23</v>
      </c>
      <c r="H41" t="s">
        <v>23</v>
      </c>
      <c r="I41" t="s">
        <v>22</v>
      </c>
      <c r="J41" t="s">
        <v>23</v>
      </c>
      <c r="K41" t="s">
        <v>23</v>
      </c>
      <c r="L41" t="s">
        <v>46</v>
      </c>
      <c r="M41" t="s">
        <v>23</v>
      </c>
      <c r="N41" t="s">
        <v>23</v>
      </c>
      <c r="O41" t="s">
        <v>46</v>
      </c>
      <c r="P41">
        <v>5</v>
      </c>
      <c r="Q41" t="s">
        <v>60</v>
      </c>
    </row>
    <row r="42" spans="1:17">
      <c r="A42" t="s">
        <v>37</v>
      </c>
      <c r="B42" t="s">
        <v>38</v>
      </c>
      <c r="C42" t="s">
        <v>39</v>
      </c>
      <c r="D42" t="s">
        <v>20</v>
      </c>
      <c r="E42">
        <v>221370</v>
      </c>
      <c r="F42" t="s">
        <v>40</v>
      </c>
      <c r="G42" t="s">
        <v>23</v>
      </c>
      <c r="H42" t="s">
        <v>23</v>
      </c>
      <c r="I42" t="s">
        <v>23</v>
      </c>
      <c r="J42" t="s">
        <v>23</v>
      </c>
      <c r="K42" t="s">
        <v>23</v>
      </c>
      <c r="L42" t="s">
        <v>23</v>
      </c>
      <c r="M42" t="s">
        <v>23</v>
      </c>
      <c r="N42" t="s">
        <v>23</v>
      </c>
      <c r="O42" t="s">
        <v>23</v>
      </c>
      <c r="P42">
        <v>1</v>
      </c>
      <c r="Q42" t="s">
        <v>25</v>
      </c>
    </row>
    <row r="43" spans="1:17">
      <c r="A43" t="s">
        <v>144</v>
      </c>
      <c r="B43" t="s">
        <v>145</v>
      </c>
      <c r="C43" t="s">
        <v>146</v>
      </c>
      <c r="D43" t="s">
        <v>20</v>
      </c>
      <c r="E43">
        <v>221367</v>
      </c>
      <c r="F43" t="s">
        <v>40</v>
      </c>
      <c r="G43" t="s">
        <v>24</v>
      </c>
      <c r="H43" t="s">
        <v>22</v>
      </c>
      <c r="I43" t="s">
        <v>24</v>
      </c>
      <c r="J43" t="s">
        <v>22</v>
      </c>
      <c r="K43" t="s">
        <v>24</v>
      </c>
      <c r="L43" t="s">
        <v>24</v>
      </c>
      <c r="M43" t="s">
        <v>23</v>
      </c>
      <c r="N43" t="s">
        <v>22</v>
      </c>
      <c r="O43" t="s">
        <v>24</v>
      </c>
      <c r="P43">
        <v>1</v>
      </c>
      <c r="Q43" t="s">
        <v>118</v>
      </c>
    </row>
    <row r="44" spans="1:17">
      <c r="A44" t="s">
        <v>54</v>
      </c>
      <c r="B44" t="s">
        <v>55</v>
      </c>
      <c r="C44" t="s">
        <v>56</v>
      </c>
      <c r="D44" t="s">
        <v>44</v>
      </c>
      <c r="F44" t="s">
        <v>57</v>
      </c>
      <c r="G44" t="s">
        <v>23</v>
      </c>
      <c r="H44" t="s">
        <v>23</v>
      </c>
      <c r="I44" t="s">
        <v>23</v>
      </c>
      <c r="J44" t="s">
        <v>22</v>
      </c>
      <c r="K44" t="s">
        <v>23</v>
      </c>
      <c r="L44" t="s">
        <v>22</v>
      </c>
      <c r="M44" t="s">
        <v>23</v>
      </c>
      <c r="N44" t="s">
        <v>46</v>
      </c>
      <c r="O44" t="s">
        <v>22</v>
      </c>
      <c r="P44">
        <v>5</v>
      </c>
      <c r="Q44" t="s">
        <v>25</v>
      </c>
    </row>
    <row r="45" spans="1:17">
      <c r="A45" t="s">
        <v>73</v>
      </c>
      <c r="B45" t="s">
        <v>74</v>
      </c>
      <c r="C45" t="s">
        <v>75</v>
      </c>
      <c r="D45" t="s">
        <v>44</v>
      </c>
      <c r="E45">
        <v>221237</v>
      </c>
      <c r="F45" t="s">
        <v>57</v>
      </c>
      <c r="G45" t="s">
        <v>23</v>
      </c>
      <c r="H45" t="s">
        <v>23</v>
      </c>
      <c r="I45" t="s">
        <v>23</v>
      </c>
      <c r="J45" t="s">
        <v>23</v>
      </c>
      <c r="K45" t="s">
        <v>23</v>
      </c>
      <c r="L45" t="s">
        <v>23</v>
      </c>
      <c r="M45" t="s">
        <v>23</v>
      </c>
      <c r="N45" t="s">
        <v>23</v>
      </c>
      <c r="O45" t="s">
        <v>23</v>
      </c>
      <c r="P45">
        <v>5</v>
      </c>
      <c r="Q45" t="s">
        <v>60</v>
      </c>
    </row>
    <row r="46" spans="1:17">
      <c r="A46" t="s">
        <v>79</v>
      </c>
      <c r="B46" t="s">
        <v>74</v>
      </c>
      <c r="C46" t="s">
        <v>75</v>
      </c>
      <c r="D46" t="s">
        <v>44</v>
      </c>
      <c r="E46">
        <v>221237</v>
      </c>
      <c r="F46" t="s">
        <v>57</v>
      </c>
      <c r="G46" t="s">
        <v>23</v>
      </c>
      <c r="H46" t="s">
        <v>23</v>
      </c>
      <c r="I46" t="s">
        <v>23</v>
      </c>
      <c r="J46" t="s">
        <v>23</v>
      </c>
      <c r="K46" t="s">
        <v>23</v>
      </c>
      <c r="L46" t="s">
        <v>23</v>
      </c>
      <c r="M46" t="s">
        <v>23</v>
      </c>
      <c r="N46" t="s">
        <v>23</v>
      </c>
      <c r="O46" t="s">
        <v>23</v>
      </c>
      <c r="P46">
        <v>5</v>
      </c>
      <c r="Q46" t="s">
        <v>60</v>
      </c>
    </row>
    <row r="47" spans="1:17">
      <c r="A47" t="s">
        <v>89</v>
      </c>
      <c r="B47" t="s">
        <v>90</v>
      </c>
      <c r="C47" t="s">
        <v>75</v>
      </c>
      <c r="D47" t="s">
        <v>44</v>
      </c>
      <c r="E47">
        <v>221237</v>
      </c>
      <c r="F47" t="s">
        <v>57</v>
      </c>
      <c r="G47" t="s">
        <v>23</v>
      </c>
      <c r="H47" t="s">
        <v>23</v>
      </c>
      <c r="I47" t="s">
        <v>23</v>
      </c>
      <c r="J47" t="s">
        <v>23</v>
      </c>
      <c r="K47" t="s">
        <v>23</v>
      </c>
      <c r="L47" t="s">
        <v>23</v>
      </c>
      <c r="M47" t="s">
        <v>23</v>
      </c>
      <c r="N47" t="s">
        <v>23</v>
      </c>
      <c r="O47" t="s">
        <v>23</v>
      </c>
      <c r="P47">
        <v>5</v>
      </c>
      <c r="Q47" t="s">
        <v>60</v>
      </c>
    </row>
    <row r="48" spans="1:17">
      <c r="A48" t="s">
        <v>94</v>
      </c>
      <c r="B48" t="s">
        <v>95</v>
      </c>
      <c r="C48" t="s">
        <v>96</v>
      </c>
      <c r="D48" t="s">
        <v>44</v>
      </c>
      <c r="E48">
        <v>221241</v>
      </c>
      <c r="F48" t="s">
        <v>57</v>
      </c>
      <c r="G48" t="s">
        <v>23</v>
      </c>
      <c r="H48" t="s">
        <v>23</v>
      </c>
      <c r="I48" t="s">
        <v>23</v>
      </c>
      <c r="J48" t="s">
        <v>23</v>
      </c>
      <c r="K48" t="s">
        <v>23</v>
      </c>
      <c r="L48" t="s">
        <v>23</v>
      </c>
      <c r="M48" t="s">
        <v>23</v>
      </c>
      <c r="N48" t="s">
        <v>23</v>
      </c>
      <c r="O48" t="s">
        <v>23</v>
      </c>
      <c r="P48">
        <v>3</v>
      </c>
      <c r="Q48" t="s">
        <v>25</v>
      </c>
    </row>
    <row r="49" spans="1:17">
      <c r="A49" t="s">
        <v>97</v>
      </c>
      <c r="B49" t="s">
        <v>98</v>
      </c>
      <c r="C49" t="s">
        <v>99</v>
      </c>
      <c r="D49" t="s">
        <v>44</v>
      </c>
      <c r="E49">
        <v>221240</v>
      </c>
      <c r="F49" t="s">
        <v>57</v>
      </c>
      <c r="G49" t="s">
        <v>23</v>
      </c>
      <c r="H49" t="s">
        <v>23</v>
      </c>
      <c r="I49" t="s">
        <v>23</v>
      </c>
      <c r="J49" t="s">
        <v>23</v>
      </c>
      <c r="K49" t="s">
        <v>23</v>
      </c>
      <c r="L49" t="s">
        <v>23</v>
      </c>
      <c r="M49" t="s">
        <v>23</v>
      </c>
      <c r="N49" t="s">
        <v>23</v>
      </c>
      <c r="O49" t="s">
        <v>23</v>
      </c>
      <c r="P49">
        <v>5</v>
      </c>
      <c r="Q49" t="s">
        <v>25</v>
      </c>
    </row>
    <row r="50" spans="1:17">
      <c r="A50" t="s">
        <v>91</v>
      </c>
      <c r="B50" t="s">
        <v>92</v>
      </c>
      <c r="C50" t="s">
        <v>93</v>
      </c>
      <c r="D50" t="s">
        <v>20</v>
      </c>
      <c r="F50" t="s">
        <v>57</v>
      </c>
      <c r="G50" t="s">
        <v>23</v>
      </c>
      <c r="H50" t="s">
        <v>23</v>
      </c>
      <c r="I50" t="s">
        <v>23</v>
      </c>
      <c r="J50" t="s">
        <v>23</v>
      </c>
      <c r="K50" t="s">
        <v>23</v>
      </c>
      <c r="L50" t="s">
        <v>23</v>
      </c>
      <c r="M50" t="s">
        <v>23</v>
      </c>
      <c r="N50" t="s">
        <v>46</v>
      </c>
      <c r="O50" t="s">
        <v>46</v>
      </c>
      <c r="P50">
        <v>5</v>
      </c>
      <c r="Q50" t="s">
        <v>82</v>
      </c>
    </row>
  </sheetData>
  <sortState ref="A2:Q50">
    <sortCondition ref="F2:F50"/>
    <sortCondition ref="D2:D5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66"/>
  <sheetViews>
    <sheetView zoomScale="70" zoomScaleNormal="70" workbookViewId="0">
      <selection activeCell="A6" sqref="A6:XFD6"/>
    </sheetView>
  </sheetViews>
  <sheetFormatPr defaultRowHeight="15"/>
  <cols>
    <col min="4" max="4" width="21.28515625" customWidth="1"/>
  </cols>
  <sheetData>
    <row r="1" spans="1:17">
      <c r="A1" t="s">
        <v>0</v>
      </c>
      <c r="B1" t="s">
        <v>1</v>
      </c>
      <c r="C1" t="s">
        <v>2</v>
      </c>
      <c r="D1" t="s">
        <v>3</v>
      </c>
      <c r="E1" t="s">
        <v>4</v>
      </c>
      <c r="F1" t="s">
        <v>5</v>
      </c>
      <c r="G1" t="s">
        <v>6</v>
      </c>
      <c r="H1" t="s">
        <v>7</v>
      </c>
      <c r="I1" s="1" t="s">
        <v>8</v>
      </c>
      <c r="J1" s="1" t="s">
        <v>9</v>
      </c>
      <c r="K1" t="s">
        <v>10</v>
      </c>
      <c r="L1" t="s">
        <v>11</v>
      </c>
      <c r="M1" t="s">
        <v>12</v>
      </c>
      <c r="N1" s="2" t="s">
        <v>13</v>
      </c>
      <c r="O1" t="s">
        <v>14</v>
      </c>
      <c r="P1" t="s">
        <v>15</v>
      </c>
      <c r="Q1" t="s">
        <v>16</v>
      </c>
    </row>
    <row r="2" spans="1:17">
      <c r="A2" t="s">
        <v>83</v>
      </c>
      <c r="B2" t="s">
        <v>84</v>
      </c>
      <c r="C2" t="s">
        <v>85</v>
      </c>
      <c r="D2" t="s">
        <v>44</v>
      </c>
      <c r="E2" t="s">
        <v>86</v>
      </c>
      <c r="F2" t="s">
        <v>21</v>
      </c>
      <c r="G2" t="s">
        <v>23</v>
      </c>
      <c r="H2" t="s">
        <v>46</v>
      </c>
      <c r="I2" t="s">
        <v>23</v>
      </c>
      <c r="J2" t="s">
        <v>46</v>
      </c>
      <c r="K2" t="s">
        <v>23</v>
      </c>
      <c r="L2" t="s">
        <v>23</v>
      </c>
      <c r="M2" t="s">
        <v>23</v>
      </c>
      <c r="N2" t="s">
        <v>23</v>
      </c>
      <c r="O2" t="s">
        <v>23</v>
      </c>
      <c r="P2">
        <v>4</v>
      </c>
      <c r="Q2" t="s">
        <v>30</v>
      </c>
    </row>
    <row r="3" spans="1:17">
      <c r="A3" t="s">
        <v>124</v>
      </c>
      <c r="B3" t="s">
        <v>125</v>
      </c>
      <c r="C3" t="s">
        <v>126</v>
      </c>
      <c r="D3" t="s">
        <v>44</v>
      </c>
      <c r="F3" t="s">
        <v>21</v>
      </c>
      <c r="G3" t="s">
        <v>22</v>
      </c>
      <c r="H3" t="s">
        <v>22</v>
      </c>
      <c r="I3" t="s">
        <v>22</v>
      </c>
      <c r="J3" t="s">
        <v>22</v>
      </c>
      <c r="K3" t="s">
        <v>22</v>
      </c>
      <c r="L3" t="s">
        <v>22</v>
      </c>
      <c r="M3" t="s">
        <v>22</v>
      </c>
      <c r="N3" t="s">
        <v>22</v>
      </c>
      <c r="O3" t="s">
        <v>22</v>
      </c>
      <c r="P3">
        <v>5</v>
      </c>
      <c r="Q3" t="s">
        <v>25</v>
      </c>
    </row>
    <row r="4" spans="1:17">
      <c r="A4" t="s">
        <v>140</v>
      </c>
      <c r="B4" t="s">
        <v>141</v>
      </c>
      <c r="C4" t="s">
        <v>142</v>
      </c>
      <c r="D4" t="s">
        <v>44</v>
      </c>
      <c r="E4">
        <v>221264</v>
      </c>
      <c r="F4" t="s">
        <v>21</v>
      </c>
      <c r="G4" t="s">
        <v>23</v>
      </c>
      <c r="H4" t="s">
        <v>23</v>
      </c>
      <c r="I4" t="s">
        <v>23</v>
      </c>
      <c r="J4" t="s">
        <v>23</v>
      </c>
      <c r="K4" t="s">
        <v>23</v>
      </c>
      <c r="L4" t="s">
        <v>23</v>
      </c>
      <c r="M4" t="s">
        <v>23</v>
      </c>
      <c r="N4" t="s">
        <v>23</v>
      </c>
      <c r="O4" t="s">
        <v>23</v>
      </c>
      <c r="P4">
        <v>5</v>
      </c>
      <c r="Q4" t="s">
        <v>30</v>
      </c>
    </row>
    <row r="5" spans="1:17">
      <c r="A5" t="s">
        <v>143</v>
      </c>
      <c r="B5" t="s">
        <v>141</v>
      </c>
      <c r="C5" t="s">
        <v>142</v>
      </c>
      <c r="D5" t="s">
        <v>44</v>
      </c>
      <c r="E5">
        <v>221264</v>
      </c>
      <c r="F5" t="s">
        <v>21</v>
      </c>
      <c r="G5" t="s">
        <v>23</v>
      </c>
      <c r="H5" t="s">
        <v>23</v>
      </c>
      <c r="I5" t="s">
        <v>23</v>
      </c>
      <c r="J5" t="s">
        <v>23</v>
      </c>
      <c r="K5" t="s">
        <v>23</v>
      </c>
      <c r="L5" t="s">
        <v>23</v>
      </c>
      <c r="M5" t="s">
        <v>23</v>
      </c>
      <c r="N5" t="s">
        <v>23</v>
      </c>
      <c r="O5" t="s">
        <v>23</v>
      </c>
      <c r="P5">
        <v>5</v>
      </c>
      <c r="Q5" t="s">
        <v>30</v>
      </c>
    </row>
    <row r="6" spans="1:17" ht="47.25" customHeight="1">
      <c r="G6" s="6" t="s">
        <v>147</v>
      </c>
      <c r="H6" s="6" t="s">
        <v>148</v>
      </c>
      <c r="I6" s="6" t="s">
        <v>149</v>
      </c>
      <c r="J6" s="6" t="s">
        <v>150</v>
      </c>
      <c r="K6" s="6" t="s">
        <v>151</v>
      </c>
      <c r="L6" s="6" t="s">
        <v>152</v>
      </c>
      <c r="M6" s="6" t="s">
        <v>153</v>
      </c>
      <c r="N6" s="6" t="s">
        <v>154</v>
      </c>
      <c r="O6" s="6" t="s">
        <v>155</v>
      </c>
      <c r="P6" s="6" t="s">
        <v>156</v>
      </c>
      <c r="Q6" s="6" t="s">
        <v>157</v>
      </c>
    </row>
    <row r="7" spans="1:17" ht="15.75">
      <c r="F7" s="3" t="s">
        <v>22</v>
      </c>
      <c r="G7" s="4">
        <f>COUNTIF(G1:G5,"Strongly Agree")</f>
        <v>1</v>
      </c>
      <c r="H7" s="4">
        <f t="shared" ref="G7:O7" si="0">COUNTIF(H1:H5,"Strongly Agree")</f>
        <v>1</v>
      </c>
      <c r="I7" s="4">
        <f t="shared" si="0"/>
        <v>1</v>
      </c>
      <c r="J7" s="4">
        <f t="shared" si="0"/>
        <v>1</v>
      </c>
      <c r="K7" s="4">
        <f t="shared" si="0"/>
        <v>1</v>
      </c>
      <c r="L7" s="4">
        <f t="shared" si="0"/>
        <v>1</v>
      </c>
      <c r="M7" s="4">
        <f t="shared" si="0"/>
        <v>1</v>
      </c>
      <c r="N7" s="4">
        <f t="shared" si="0"/>
        <v>1</v>
      </c>
      <c r="O7" s="4">
        <f t="shared" si="0"/>
        <v>1</v>
      </c>
      <c r="P7" s="5">
        <f>COUNTIF(P1:P5,"5")</f>
        <v>3</v>
      </c>
      <c r="Q7" s="5">
        <f>COUNTIF(Q1:Q5,"Highly Satisfied")</f>
        <v>1</v>
      </c>
    </row>
    <row r="8" spans="1:17" ht="15.75">
      <c r="F8" s="3" t="s">
        <v>23</v>
      </c>
      <c r="G8" s="4">
        <f t="shared" ref="G8:O8" si="1">COUNTIF(G1:G5,"Agree")</f>
        <v>3</v>
      </c>
      <c r="H8" s="4">
        <f t="shared" si="1"/>
        <v>2</v>
      </c>
      <c r="I8" s="4">
        <f t="shared" si="1"/>
        <v>3</v>
      </c>
      <c r="J8" s="4">
        <f t="shared" si="1"/>
        <v>2</v>
      </c>
      <c r="K8" s="4">
        <f t="shared" si="1"/>
        <v>3</v>
      </c>
      <c r="L8" s="4">
        <f t="shared" si="1"/>
        <v>3</v>
      </c>
      <c r="M8" s="4">
        <f t="shared" si="1"/>
        <v>3</v>
      </c>
      <c r="N8" s="4">
        <f t="shared" si="1"/>
        <v>3</v>
      </c>
      <c r="O8" s="4">
        <f t="shared" si="1"/>
        <v>3</v>
      </c>
      <c r="P8" s="5">
        <f>COUNTIF(P1:P5,"4")</f>
        <v>1</v>
      </c>
      <c r="Q8" s="5">
        <f>COUNTIF(Q1:Q5,"Satisfied")</f>
        <v>0</v>
      </c>
    </row>
    <row r="9" spans="1:17" ht="15.75">
      <c r="F9" s="3" t="s">
        <v>29</v>
      </c>
      <c r="G9" s="4">
        <f t="shared" ref="G9:O9" si="2">COUNTIF(G1:G5,"Not Agree &amp; Not Disagree")</f>
        <v>0</v>
      </c>
      <c r="H9" s="4">
        <f t="shared" si="2"/>
        <v>0</v>
      </c>
      <c r="I9" s="4">
        <f t="shared" si="2"/>
        <v>0</v>
      </c>
      <c r="J9" s="4">
        <f t="shared" si="2"/>
        <v>0</v>
      </c>
      <c r="K9" s="4">
        <f t="shared" si="2"/>
        <v>0</v>
      </c>
      <c r="L9" s="4">
        <f t="shared" si="2"/>
        <v>0</v>
      </c>
      <c r="M9" s="4">
        <f t="shared" si="2"/>
        <v>0</v>
      </c>
      <c r="N9" s="4">
        <f t="shared" si="2"/>
        <v>0</v>
      </c>
      <c r="O9" s="4">
        <f t="shared" si="2"/>
        <v>0</v>
      </c>
      <c r="P9" s="5">
        <f>COUNTIF(P1:P5,3)</f>
        <v>0</v>
      </c>
      <c r="Q9" s="5">
        <f>COUNTIF(Q1:Q5,"Avarage")</f>
        <v>3</v>
      </c>
    </row>
    <row r="10" spans="1:17" ht="15.75">
      <c r="F10" s="3" t="s">
        <v>46</v>
      </c>
      <c r="G10" s="4">
        <f t="shared" ref="G10:O10" si="3">COUNTIF(G1:G5,"Disagree")</f>
        <v>0</v>
      </c>
      <c r="H10" s="4">
        <f t="shared" si="3"/>
        <v>1</v>
      </c>
      <c r="I10" s="4">
        <f t="shared" si="3"/>
        <v>0</v>
      </c>
      <c r="J10" s="4">
        <f t="shared" si="3"/>
        <v>1</v>
      </c>
      <c r="K10" s="4">
        <f t="shared" si="3"/>
        <v>0</v>
      </c>
      <c r="L10" s="4">
        <f t="shared" si="3"/>
        <v>0</v>
      </c>
      <c r="M10" s="4">
        <f t="shared" si="3"/>
        <v>0</v>
      </c>
      <c r="N10" s="4">
        <f t="shared" si="3"/>
        <v>0</v>
      </c>
      <c r="O10" s="4">
        <f t="shared" si="3"/>
        <v>0</v>
      </c>
      <c r="P10" s="5">
        <f>COUNTIF(P1:P5,2)</f>
        <v>0</v>
      </c>
      <c r="Q10" s="5">
        <f>COUNTIF(Q1:Q5,"Dissatisfied")</f>
        <v>0</v>
      </c>
    </row>
    <row r="11" spans="1:17" ht="15.75">
      <c r="F11" s="3" t="s">
        <v>24</v>
      </c>
      <c r="G11" s="4">
        <f>COUNTIF(G1:G5,"Strongly Disagree")</f>
        <v>0</v>
      </c>
      <c r="H11" s="4">
        <f>COUNTIF(H1:H5,"Strongly Disagree")</f>
        <v>0</v>
      </c>
      <c r="I11" s="4">
        <f>COUNTIF(I1:I5,"Strongly Disagree")</f>
        <v>0</v>
      </c>
      <c r="J11" s="4">
        <f>COUNTIF(J1:J5,"Strongly Disagree")</f>
        <v>0</v>
      </c>
      <c r="K11" s="4">
        <f>COUNTIF(K1:K5,"Strongly Disagree")</f>
        <v>0</v>
      </c>
      <c r="L11" s="4">
        <f>COUNTIF(L1:L5,"Strongly Disagree")</f>
        <v>0</v>
      </c>
      <c r="M11" s="4">
        <f>COUNTIF(M1:M5,"Strongly Disagree")</f>
        <v>0</v>
      </c>
      <c r="N11" s="4">
        <f>COUNTIF(N1:N5,"Strongly Disagree")</f>
        <v>0</v>
      </c>
      <c r="O11" s="4">
        <f>COUNTIF(O1:O5,"Strongly Disagree")</f>
        <v>0</v>
      </c>
      <c r="P11" s="5">
        <f>COUNTIF(P1:P5,1)</f>
        <v>0</v>
      </c>
      <c r="Q11" s="5">
        <f>COUNTIF(Q1:Q5,"Highly Dissatisfied")</f>
        <v>0</v>
      </c>
    </row>
    <row r="47" spans="1:17">
      <c r="A47" t="s">
        <v>17</v>
      </c>
      <c r="B47" t="s">
        <v>18</v>
      </c>
      <c r="C47" t="s">
        <v>19</v>
      </c>
      <c r="D47" t="s">
        <v>20</v>
      </c>
      <c r="E47">
        <v>221411</v>
      </c>
      <c r="F47" t="s">
        <v>21</v>
      </c>
      <c r="G47" t="s">
        <v>22</v>
      </c>
      <c r="H47" t="s">
        <v>23</v>
      </c>
      <c r="I47" t="s">
        <v>22</v>
      </c>
      <c r="J47" t="s">
        <v>22</v>
      </c>
      <c r="K47" t="s">
        <v>23</v>
      </c>
      <c r="L47" t="s">
        <v>22</v>
      </c>
      <c r="M47" t="s">
        <v>22</v>
      </c>
      <c r="N47" t="s">
        <v>23</v>
      </c>
      <c r="O47" t="s">
        <v>24</v>
      </c>
      <c r="P47">
        <v>5</v>
      </c>
      <c r="Q47" t="s">
        <v>25</v>
      </c>
    </row>
    <row r="48" spans="1:17">
      <c r="A48" t="s">
        <v>26</v>
      </c>
      <c r="B48" t="s">
        <v>27</v>
      </c>
      <c r="C48" t="s">
        <v>28</v>
      </c>
      <c r="D48" t="s">
        <v>20</v>
      </c>
      <c r="E48">
        <v>221418</v>
      </c>
      <c r="F48" t="s">
        <v>21</v>
      </c>
      <c r="G48" t="s">
        <v>23</v>
      </c>
      <c r="H48" t="s">
        <v>23</v>
      </c>
      <c r="I48" t="s">
        <v>23</v>
      </c>
      <c r="J48" t="s">
        <v>23</v>
      </c>
      <c r="K48" t="s">
        <v>23</v>
      </c>
      <c r="L48" t="s">
        <v>23</v>
      </c>
      <c r="M48" t="s">
        <v>23</v>
      </c>
      <c r="N48" t="s">
        <v>22</v>
      </c>
      <c r="O48" t="s">
        <v>29</v>
      </c>
      <c r="P48">
        <v>3</v>
      </c>
      <c r="Q48" t="s">
        <v>30</v>
      </c>
    </row>
    <row r="49" spans="1:17">
      <c r="A49" t="s">
        <v>31</v>
      </c>
      <c r="B49" t="s">
        <v>32</v>
      </c>
      <c r="C49" t="s">
        <v>33</v>
      </c>
      <c r="D49" t="s">
        <v>20</v>
      </c>
      <c r="E49">
        <v>221416</v>
      </c>
      <c r="F49" t="s">
        <v>21</v>
      </c>
      <c r="G49" t="s">
        <v>23</v>
      </c>
      <c r="H49" t="s">
        <v>23</v>
      </c>
      <c r="I49" t="s">
        <v>23</v>
      </c>
      <c r="J49" t="s">
        <v>23</v>
      </c>
      <c r="K49" t="s">
        <v>23</v>
      </c>
      <c r="L49" t="s">
        <v>23</v>
      </c>
      <c r="M49" t="s">
        <v>23</v>
      </c>
      <c r="N49" t="s">
        <v>23</v>
      </c>
      <c r="O49" t="s">
        <v>23</v>
      </c>
      <c r="P49">
        <v>5</v>
      </c>
      <c r="Q49" t="s">
        <v>25</v>
      </c>
    </row>
    <row r="50" spans="1:17">
      <c r="A50" t="s">
        <v>47</v>
      </c>
      <c r="B50" t="s">
        <v>48</v>
      </c>
      <c r="C50" t="s">
        <v>49</v>
      </c>
      <c r="D50" t="s">
        <v>20</v>
      </c>
      <c r="E50">
        <v>221419</v>
      </c>
      <c r="F50" t="s">
        <v>21</v>
      </c>
      <c r="G50" t="s">
        <v>23</v>
      </c>
      <c r="H50" t="s">
        <v>23</v>
      </c>
      <c r="I50" t="s">
        <v>23</v>
      </c>
      <c r="J50" t="s">
        <v>23</v>
      </c>
      <c r="K50" t="s">
        <v>23</v>
      </c>
      <c r="L50" t="s">
        <v>23</v>
      </c>
      <c r="M50" t="s">
        <v>23</v>
      </c>
      <c r="N50" t="s">
        <v>23</v>
      </c>
      <c r="O50" t="s">
        <v>22</v>
      </c>
      <c r="P50">
        <v>4</v>
      </c>
      <c r="Q50" t="s">
        <v>25</v>
      </c>
    </row>
    <row r="51" spans="1:17">
      <c r="A51" t="s">
        <v>61</v>
      </c>
      <c r="B51" t="s">
        <v>62</v>
      </c>
      <c r="C51" t="s">
        <v>63</v>
      </c>
      <c r="D51" t="s">
        <v>20</v>
      </c>
      <c r="E51">
        <v>221262</v>
      </c>
      <c r="F51" t="s">
        <v>21</v>
      </c>
      <c r="G51" t="s">
        <v>23</v>
      </c>
      <c r="H51" t="s">
        <v>23</v>
      </c>
      <c r="I51" t="s">
        <v>23</v>
      </c>
      <c r="J51" t="s">
        <v>23</v>
      </c>
      <c r="K51" t="s">
        <v>23</v>
      </c>
      <c r="L51" t="s">
        <v>23</v>
      </c>
      <c r="M51" t="s">
        <v>23</v>
      </c>
      <c r="N51" t="s">
        <v>23</v>
      </c>
      <c r="O51" t="s">
        <v>46</v>
      </c>
      <c r="P51">
        <v>5</v>
      </c>
      <c r="Q51" t="s">
        <v>60</v>
      </c>
    </row>
    <row r="52" spans="1:17">
      <c r="A52" t="s">
        <v>64</v>
      </c>
      <c r="B52" t="s">
        <v>65</v>
      </c>
      <c r="C52" t="s">
        <v>66</v>
      </c>
      <c r="D52" t="s">
        <v>20</v>
      </c>
      <c r="E52">
        <v>221417</v>
      </c>
      <c r="F52" t="s">
        <v>21</v>
      </c>
      <c r="G52" t="s">
        <v>23</v>
      </c>
      <c r="H52" t="s">
        <v>23</v>
      </c>
      <c r="I52" t="s">
        <v>23</v>
      </c>
      <c r="J52" t="s">
        <v>23</v>
      </c>
      <c r="K52" t="s">
        <v>23</v>
      </c>
      <c r="L52" t="s">
        <v>22</v>
      </c>
      <c r="M52" t="s">
        <v>23</v>
      </c>
      <c r="N52" t="s">
        <v>23</v>
      </c>
      <c r="O52" t="s">
        <v>23</v>
      </c>
      <c r="P52">
        <v>4</v>
      </c>
      <c r="Q52" t="s">
        <v>60</v>
      </c>
    </row>
    <row r="53" spans="1:17">
      <c r="A53" t="s">
        <v>80</v>
      </c>
      <c r="B53" t="s">
        <v>48</v>
      </c>
      <c r="C53" t="s">
        <v>81</v>
      </c>
      <c r="D53" t="s">
        <v>20</v>
      </c>
      <c r="E53">
        <v>211419</v>
      </c>
      <c r="F53" t="s">
        <v>21</v>
      </c>
      <c r="G53" t="s">
        <v>23</v>
      </c>
      <c r="H53" t="s">
        <v>23</v>
      </c>
      <c r="I53" t="s">
        <v>22</v>
      </c>
      <c r="J53" t="s">
        <v>23</v>
      </c>
      <c r="K53" t="s">
        <v>23</v>
      </c>
      <c r="L53" t="s">
        <v>22</v>
      </c>
      <c r="M53" t="s">
        <v>23</v>
      </c>
      <c r="N53" t="s">
        <v>22</v>
      </c>
      <c r="O53" t="s">
        <v>23</v>
      </c>
      <c r="P53">
        <v>4</v>
      </c>
      <c r="Q53" t="s">
        <v>82</v>
      </c>
    </row>
    <row r="54" spans="1:17">
      <c r="A54" t="s">
        <v>102</v>
      </c>
      <c r="B54" t="s">
        <v>27</v>
      </c>
      <c r="C54" t="s">
        <v>35</v>
      </c>
      <c r="D54" t="s">
        <v>20</v>
      </c>
      <c r="E54">
        <v>221418</v>
      </c>
      <c r="F54" t="s">
        <v>21</v>
      </c>
      <c r="G54" t="s">
        <v>23</v>
      </c>
      <c r="H54" t="s">
        <v>23</v>
      </c>
      <c r="I54" t="s">
        <v>23</v>
      </c>
      <c r="J54" t="s">
        <v>23</v>
      </c>
      <c r="K54" t="s">
        <v>23</v>
      </c>
      <c r="L54" t="s">
        <v>23</v>
      </c>
      <c r="M54" t="s">
        <v>23</v>
      </c>
      <c r="N54" t="s">
        <v>23</v>
      </c>
      <c r="O54" t="s">
        <v>23</v>
      </c>
      <c r="P54">
        <v>4</v>
      </c>
      <c r="Q54" t="s">
        <v>60</v>
      </c>
    </row>
    <row r="55" spans="1:17">
      <c r="A55" t="s">
        <v>104</v>
      </c>
      <c r="B55" t="s">
        <v>18</v>
      </c>
      <c r="C55" t="s">
        <v>19</v>
      </c>
      <c r="D55" t="s">
        <v>20</v>
      </c>
      <c r="E55">
        <v>221411</v>
      </c>
      <c r="F55" t="s">
        <v>21</v>
      </c>
      <c r="G55" t="s">
        <v>22</v>
      </c>
      <c r="H55" t="s">
        <v>22</v>
      </c>
      <c r="I55" t="s">
        <v>22</v>
      </c>
      <c r="J55" t="s">
        <v>22</v>
      </c>
      <c r="K55" t="s">
        <v>22</v>
      </c>
      <c r="L55" t="s">
        <v>22</v>
      </c>
      <c r="M55" t="s">
        <v>22</v>
      </c>
      <c r="N55" t="s">
        <v>22</v>
      </c>
      <c r="O55" t="s">
        <v>23</v>
      </c>
      <c r="P55">
        <v>4</v>
      </c>
      <c r="Q55" t="s">
        <v>25</v>
      </c>
    </row>
    <row r="56" spans="1:17">
      <c r="A56" t="s">
        <v>105</v>
      </c>
      <c r="B56" t="s">
        <v>106</v>
      </c>
      <c r="C56" t="s">
        <v>107</v>
      </c>
      <c r="D56" t="s">
        <v>20</v>
      </c>
      <c r="F56" t="s">
        <v>21</v>
      </c>
      <c r="G56" t="s">
        <v>23</v>
      </c>
      <c r="H56" t="s">
        <v>23</v>
      </c>
      <c r="I56" t="s">
        <v>23</v>
      </c>
      <c r="J56" t="s">
        <v>23</v>
      </c>
      <c r="K56" t="s">
        <v>23</v>
      </c>
      <c r="L56" t="s">
        <v>23</v>
      </c>
      <c r="M56" t="s">
        <v>23</v>
      </c>
      <c r="N56" t="s">
        <v>23</v>
      </c>
      <c r="O56" t="s">
        <v>23</v>
      </c>
      <c r="P56">
        <v>5</v>
      </c>
      <c r="Q56" t="s">
        <v>60</v>
      </c>
    </row>
    <row r="57" spans="1:17">
      <c r="A57" t="s">
        <v>110</v>
      </c>
      <c r="B57" t="s">
        <v>111</v>
      </c>
      <c r="C57" t="s">
        <v>112</v>
      </c>
      <c r="D57" t="s">
        <v>20</v>
      </c>
      <c r="F57" t="s">
        <v>21</v>
      </c>
      <c r="G57" t="s">
        <v>23</v>
      </c>
      <c r="H57" t="s">
        <v>23</v>
      </c>
      <c r="I57" t="s">
        <v>23</v>
      </c>
      <c r="J57" t="s">
        <v>23</v>
      </c>
      <c r="K57" t="s">
        <v>23</v>
      </c>
      <c r="L57" t="s">
        <v>23</v>
      </c>
      <c r="M57" t="s">
        <v>23</v>
      </c>
      <c r="N57" t="s">
        <v>23</v>
      </c>
      <c r="O57" t="s">
        <v>23</v>
      </c>
      <c r="P57">
        <v>5</v>
      </c>
      <c r="Q57" t="s">
        <v>60</v>
      </c>
    </row>
    <row r="58" spans="1:17">
      <c r="A58" t="s">
        <v>119</v>
      </c>
      <c r="B58" t="s">
        <v>120</v>
      </c>
      <c r="C58" t="s">
        <v>121</v>
      </c>
      <c r="D58" t="s">
        <v>20</v>
      </c>
      <c r="F58" t="s">
        <v>21</v>
      </c>
      <c r="G58" t="s">
        <v>24</v>
      </c>
      <c r="H58" t="s">
        <v>24</v>
      </c>
      <c r="I58" t="s">
        <v>24</v>
      </c>
      <c r="J58" t="s">
        <v>24</v>
      </c>
      <c r="K58" t="s">
        <v>24</v>
      </c>
      <c r="L58" t="s">
        <v>24</v>
      </c>
      <c r="M58" t="s">
        <v>24</v>
      </c>
      <c r="N58" t="s">
        <v>24</v>
      </c>
      <c r="O58" t="s">
        <v>24</v>
      </c>
      <c r="P58">
        <v>1</v>
      </c>
      <c r="Q58" t="s">
        <v>118</v>
      </c>
    </row>
    <row r="59" spans="1:17">
      <c r="A59" t="s">
        <v>133</v>
      </c>
      <c r="B59" t="s">
        <v>134</v>
      </c>
      <c r="C59" t="s">
        <v>135</v>
      </c>
      <c r="D59" t="s">
        <v>20</v>
      </c>
      <c r="E59">
        <v>221421</v>
      </c>
      <c r="F59" t="s">
        <v>21</v>
      </c>
      <c r="G59" t="s">
        <v>22</v>
      </c>
      <c r="H59" t="s">
        <v>22</v>
      </c>
      <c r="I59" t="s">
        <v>22</v>
      </c>
      <c r="J59" t="s">
        <v>22</v>
      </c>
      <c r="K59" t="s">
        <v>22</v>
      </c>
      <c r="L59" t="s">
        <v>23</v>
      </c>
      <c r="M59" t="s">
        <v>22</v>
      </c>
      <c r="N59" t="s">
        <v>23</v>
      </c>
      <c r="O59" t="s">
        <v>22</v>
      </c>
      <c r="P59">
        <v>5</v>
      </c>
      <c r="Q59" t="s">
        <v>25</v>
      </c>
    </row>
    <row r="60" spans="1:17">
      <c r="A60" t="s">
        <v>136</v>
      </c>
      <c r="B60" t="s">
        <v>137</v>
      </c>
      <c r="C60" t="s">
        <v>138</v>
      </c>
      <c r="D60" t="s">
        <v>20</v>
      </c>
      <c r="E60">
        <v>221412</v>
      </c>
      <c r="F60" t="s">
        <v>21</v>
      </c>
      <c r="G60" t="s">
        <v>23</v>
      </c>
      <c r="H60" t="s">
        <v>139</v>
      </c>
      <c r="I60" t="s">
        <v>23</v>
      </c>
      <c r="J60" t="s">
        <v>23</v>
      </c>
      <c r="K60" t="s">
        <v>23</v>
      </c>
      <c r="L60" t="s">
        <v>29</v>
      </c>
      <c r="M60" t="s">
        <v>22</v>
      </c>
      <c r="N60" t="s">
        <v>23</v>
      </c>
      <c r="O60" t="s">
        <v>29</v>
      </c>
      <c r="P60">
        <v>4</v>
      </c>
      <c r="Q60" t="s">
        <v>60</v>
      </c>
    </row>
    <row r="61" spans="1:17" ht="42" customHeight="1">
      <c r="G61" s="6" t="s">
        <v>147</v>
      </c>
      <c r="H61" s="6" t="s">
        <v>148</v>
      </c>
      <c r="I61" s="6" t="s">
        <v>149</v>
      </c>
      <c r="J61" s="6" t="s">
        <v>150</v>
      </c>
      <c r="K61" s="6" t="s">
        <v>151</v>
      </c>
      <c r="L61" s="6" t="s">
        <v>152</v>
      </c>
      <c r="M61" s="6" t="s">
        <v>153</v>
      </c>
      <c r="N61" s="6" t="s">
        <v>154</v>
      </c>
      <c r="O61" s="6" t="s">
        <v>155</v>
      </c>
      <c r="P61" s="6" t="s">
        <v>156</v>
      </c>
      <c r="Q61" s="6" t="s">
        <v>157</v>
      </c>
    </row>
    <row r="62" spans="1:17" ht="15.75">
      <c r="F62" s="3" t="s">
        <v>22</v>
      </c>
      <c r="G62" s="4">
        <f>COUNTIF(G47:G60,"Strongly Agree")</f>
        <v>3</v>
      </c>
      <c r="H62" s="4">
        <f t="shared" ref="H62:Q62" si="4">COUNTIF(H47:H60,"Strongly Agree")</f>
        <v>2</v>
      </c>
      <c r="I62" s="4">
        <f t="shared" si="4"/>
        <v>4</v>
      </c>
      <c r="J62" s="4">
        <f t="shared" si="4"/>
        <v>3</v>
      </c>
      <c r="K62" s="4">
        <f t="shared" si="4"/>
        <v>2</v>
      </c>
      <c r="L62" s="4">
        <f t="shared" si="4"/>
        <v>4</v>
      </c>
      <c r="M62" s="4">
        <f t="shared" si="4"/>
        <v>4</v>
      </c>
      <c r="N62" s="4">
        <f t="shared" si="4"/>
        <v>3</v>
      </c>
      <c r="O62" s="4">
        <f t="shared" si="4"/>
        <v>2</v>
      </c>
      <c r="P62" s="4">
        <f t="shared" si="4"/>
        <v>0</v>
      </c>
      <c r="Q62" s="4">
        <f t="shared" si="4"/>
        <v>0</v>
      </c>
    </row>
    <row r="63" spans="1:17" ht="15.75">
      <c r="F63" s="3" t="s">
        <v>23</v>
      </c>
      <c r="G63" s="4">
        <f>COUNTIF(G47:G60,"Agree")</f>
        <v>10</v>
      </c>
      <c r="H63" s="4">
        <f t="shared" ref="H63:Q63" si="5">COUNTIF(H47:H60,"Agree")</f>
        <v>10</v>
      </c>
      <c r="I63" s="4">
        <f t="shared" si="5"/>
        <v>9</v>
      </c>
      <c r="J63" s="4">
        <f t="shared" si="5"/>
        <v>10</v>
      </c>
      <c r="K63" s="4">
        <f t="shared" si="5"/>
        <v>11</v>
      </c>
      <c r="L63" s="4">
        <f t="shared" si="5"/>
        <v>8</v>
      </c>
      <c r="M63" s="4">
        <f t="shared" si="5"/>
        <v>9</v>
      </c>
      <c r="N63" s="4">
        <f t="shared" si="5"/>
        <v>10</v>
      </c>
      <c r="O63" s="4">
        <f t="shared" si="5"/>
        <v>7</v>
      </c>
      <c r="P63" s="4">
        <f t="shared" si="5"/>
        <v>0</v>
      </c>
      <c r="Q63" s="4">
        <f t="shared" si="5"/>
        <v>0</v>
      </c>
    </row>
    <row r="64" spans="1:17" ht="15.75">
      <c r="F64" s="3" t="s">
        <v>29</v>
      </c>
      <c r="G64" s="4">
        <f>COUNTIF(G47:G60,"Not Agree &amp; Not Disagree")</f>
        <v>0</v>
      </c>
      <c r="H64" s="4">
        <f t="shared" ref="H64:Q64" si="6">COUNTIF(H47:H60,"Not Agree &amp; Not Disagree")</f>
        <v>0</v>
      </c>
      <c r="I64" s="4">
        <f t="shared" si="6"/>
        <v>0</v>
      </c>
      <c r="J64" s="4">
        <f t="shared" si="6"/>
        <v>0</v>
      </c>
      <c r="K64" s="4">
        <f t="shared" si="6"/>
        <v>0</v>
      </c>
      <c r="L64" s="4">
        <f t="shared" si="6"/>
        <v>1</v>
      </c>
      <c r="M64" s="4">
        <f t="shared" si="6"/>
        <v>0</v>
      </c>
      <c r="N64" s="4">
        <f t="shared" si="6"/>
        <v>0</v>
      </c>
      <c r="O64" s="4">
        <f t="shared" si="6"/>
        <v>2</v>
      </c>
      <c r="P64" s="4">
        <f t="shared" si="6"/>
        <v>0</v>
      </c>
      <c r="Q64" s="4">
        <f t="shared" si="6"/>
        <v>0</v>
      </c>
    </row>
    <row r="65" spans="6:17" ht="15.75">
      <c r="F65" s="3" t="s">
        <v>46</v>
      </c>
      <c r="G65" s="4">
        <f>COUNTIF(G47:G60,"Disagree")</f>
        <v>0</v>
      </c>
      <c r="H65" s="4">
        <f t="shared" ref="H65:Q65" si="7">COUNTIF(H47:H60,"Disagree")</f>
        <v>0</v>
      </c>
      <c r="I65" s="4">
        <f t="shared" si="7"/>
        <v>0</v>
      </c>
      <c r="J65" s="4">
        <f t="shared" si="7"/>
        <v>0</v>
      </c>
      <c r="K65" s="4">
        <f t="shared" si="7"/>
        <v>0</v>
      </c>
      <c r="L65" s="4">
        <f t="shared" si="7"/>
        <v>0</v>
      </c>
      <c r="M65" s="4">
        <f t="shared" si="7"/>
        <v>0</v>
      </c>
      <c r="N65" s="4">
        <f t="shared" si="7"/>
        <v>0</v>
      </c>
      <c r="O65" s="4">
        <f t="shared" si="7"/>
        <v>1</v>
      </c>
      <c r="P65" s="4">
        <f t="shared" si="7"/>
        <v>0</v>
      </c>
      <c r="Q65" s="4">
        <f t="shared" si="7"/>
        <v>0</v>
      </c>
    </row>
    <row r="66" spans="6:17" ht="15.75">
      <c r="F66" s="3" t="s">
        <v>24</v>
      </c>
      <c r="G66" s="4">
        <f>COUNTIF(G47:G60,"Strongly Disagree")</f>
        <v>1</v>
      </c>
      <c r="H66" s="4">
        <f>COUNTIF(H47:H60,"Strongly Disagree")</f>
        <v>1</v>
      </c>
      <c r="I66" s="4">
        <f>COUNTIF(I47:I60,"Strongly Disagree")</f>
        <v>1</v>
      </c>
      <c r="J66" s="4">
        <f>COUNTIF(J47:J60,"Strongly Disagree")</f>
        <v>1</v>
      </c>
      <c r="K66" s="4">
        <f>COUNTIF(K47:K60,"Strongly Disagree")</f>
        <v>1</v>
      </c>
      <c r="L66" s="4">
        <f>COUNTIF(L47:L60,"Strongly Disagree")</f>
        <v>1</v>
      </c>
      <c r="M66" s="4">
        <f>COUNTIF(M47:M60,"Strongly Disagree")</f>
        <v>1</v>
      </c>
      <c r="N66" s="4">
        <f>COUNTIF(N47:N60,"Strongly Disagree")</f>
        <v>1</v>
      </c>
      <c r="O66" s="4">
        <f>COUNTIF(O47:O60,"Strongly Disagree")</f>
        <v>2</v>
      </c>
      <c r="P66" s="4">
        <f>COUNTIF(P47:P60,"Strongly Disagree")</f>
        <v>0</v>
      </c>
      <c r="Q66" s="4">
        <f>COUNTIF(Q47:Q60,"Strongly Disagree")</f>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Q57"/>
  <sheetViews>
    <sheetView tabSelected="1" zoomScale="70" zoomScaleNormal="70" workbookViewId="0">
      <selection activeCell="A7" sqref="A7:XFD7"/>
    </sheetView>
  </sheetViews>
  <sheetFormatPr defaultRowHeight="15"/>
  <sheetData>
    <row r="1" spans="1:17">
      <c r="A1" t="s">
        <v>41</v>
      </c>
      <c r="B1" t="s">
        <v>42</v>
      </c>
      <c r="C1" t="s">
        <v>43</v>
      </c>
      <c r="D1" t="s">
        <v>44</v>
      </c>
      <c r="E1">
        <v>221216</v>
      </c>
      <c r="F1" t="s">
        <v>45</v>
      </c>
      <c r="G1" t="s">
        <v>23</v>
      </c>
      <c r="H1" t="s">
        <v>23</v>
      </c>
      <c r="I1" t="s">
        <v>23</v>
      </c>
      <c r="J1" t="s">
        <v>23</v>
      </c>
      <c r="K1" t="s">
        <v>23</v>
      </c>
      <c r="L1" t="s">
        <v>23</v>
      </c>
      <c r="M1" t="s">
        <v>23</v>
      </c>
      <c r="N1" t="s">
        <v>46</v>
      </c>
      <c r="O1" t="s">
        <v>23</v>
      </c>
      <c r="P1">
        <v>4</v>
      </c>
      <c r="Q1" t="s">
        <v>25</v>
      </c>
    </row>
    <row r="2" spans="1:17">
      <c r="A2" t="s">
        <v>67</v>
      </c>
      <c r="B2" t="s">
        <v>68</v>
      </c>
      <c r="C2" t="s">
        <v>69</v>
      </c>
      <c r="D2" t="s">
        <v>44</v>
      </c>
      <c r="E2">
        <v>221275</v>
      </c>
      <c r="F2" t="s">
        <v>45</v>
      </c>
      <c r="G2" t="s">
        <v>23</v>
      </c>
      <c r="H2" t="s">
        <v>23</v>
      </c>
      <c r="I2" t="s">
        <v>23</v>
      </c>
      <c r="J2" t="s">
        <v>23</v>
      </c>
      <c r="K2" t="s">
        <v>23</v>
      </c>
      <c r="L2" t="s">
        <v>23</v>
      </c>
      <c r="M2" t="s">
        <v>23</v>
      </c>
      <c r="N2" t="s">
        <v>23</v>
      </c>
      <c r="O2" t="s">
        <v>29</v>
      </c>
      <c r="P2">
        <v>5</v>
      </c>
      <c r="Q2" t="s">
        <v>60</v>
      </c>
    </row>
    <row r="3" spans="1:17">
      <c r="A3" t="s">
        <v>70</v>
      </c>
      <c r="B3" t="s">
        <v>71</v>
      </c>
      <c r="C3" t="s">
        <v>72</v>
      </c>
      <c r="D3" t="s">
        <v>44</v>
      </c>
      <c r="E3">
        <v>221265</v>
      </c>
      <c r="F3" t="s">
        <v>45</v>
      </c>
      <c r="G3" t="s">
        <v>23</v>
      </c>
      <c r="H3" t="s">
        <v>23</v>
      </c>
      <c r="I3" t="s">
        <v>22</v>
      </c>
      <c r="J3" t="s">
        <v>23</v>
      </c>
      <c r="K3" t="s">
        <v>23</v>
      </c>
      <c r="L3" t="s">
        <v>29</v>
      </c>
      <c r="M3" t="s">
        <v>29</v>
      </c>
      <c r="N3" t="s">
        <v>23</v>
      </c>
      <c r="O3" t="s">
        <v>46</v>
      </c>
      <c r="P3">
        <v>3</v>
      </c>
      <c r="Q3" t="s">
        <v>60</v>
      </c>
    </row>
    <row r="4" spans="1:17">
      <c r="A4" t="s">
        <v>87</v>
      </c>
      <c r="B4" t="s">
        <v>88</v>
      </c>
      <c r="C4" t="s">
        <v>85</v>
      </c>
      <c r="D4" t="s">
        <v>44</v>
      </c>
      <c r="E4" t="s">
        <v>86</v>
      </c>
      <c r="F4" t="s">
        <v>45</v>
      </c>
      <c r="G4" t="s">
        <v>23</v>
      </c>
      <c r="H4" t="s">
        <v>22</v>
      </c>
      <c r="I4" t="s">
        <v>23</v>
      </c>
      <c r="J4" t="s">
        <v>23</v>
      </c>
      <c r="K4" t="s">
        <v>24</v>
      </c>
      <c r="L4" t="s">
        <v>46</v>
      </c>
      <c r="M4" t="s">
        <v>23</v>
      </c>
      <c r="N4" t="s">
        <v>23</v>
      </c>
      <c r="O4" t="s">
        <v>23</v>
      </c>
      <c r="P4">
        <v>5</v>
      </c>
      <c r="Q4" t="s">
        <v>60</v>
      </c>
    </row>
    <row r="5" spans="1:17">
      <c r="A5" t="s">
        <v>127</v>
      </c>
      <c r="B5" t="s">
        <v>125</v>
      </c>
      <c r="C5" t="s">
        <v>126</v>
      </c>
      <c r="D5" t="s">
        <v>44</v>
      </c>
      <c r="F5" t="s">
        <v>45</v>
      </c>
      <c r="G5" t="s">
        <v>22</v>
      </c>
      <c r="H5" t="s">
        <v>22</v>
      </c>
      <c r="I5" t="s">
        <v>22</v>
      </c>
      <c r="J5" t="s">
        <v>22</v>
      </c>
      <c r="K5" t="s">
        <v>22</v>
      </c>
      <c r="L5" t="s">
        <v>22</v>
      </c>
      <c r="M5" t="s">
        <v>22</v>
      </c>
      <c r="N5" t="s">
        <v>22</v>
      </c>
      <c r="O5" t="s">
        <v>22</v>
      </c>
      <c r="P5">
        <v>5</v>
      </c>
      <c r="Q5" t="s">
        <v>25</v>
      </c>
    </row>
    <row r="6" spans="1:17">
      <c r="A6" t="s">
        <v>129</v>
      </c>
      <c r="B6" t="s">
        <v>130</v>
      </c>
      <c r="C6" t="s">
        <v>63</v>
      </c>
      <c r="D6" t="s">
        <v>44</v>
      </c>
      <c r="F6" t="s">
        <v>45</v>
      </c>
      <c r="G6" t="s">
        <v>23</v>
      </c>
      <c r="H6" t="s">
        <v>23</v>
      </c>
      <c r="I6" t="s">
        <v>23</v>
      </c>
      <c r="J6" t="s">
        <v>23</v>
      </c>
      <c r="K6" t="s">
        <v>22</v>
      </c>
      <c r="L6" t="s">
        <v>23</v>
      </c>
      <c r="M6" t="s">
        <v>22</v>
      </c>
      <c r="N6" t="s">
        <v>23</v>
      </c>
      <c r="O6" t="s">
        <v>23</v>
      </c>
      <c r="P6">
        <v>5</v>
      </c>
      <c r="Q6" t="s">
        <v>25</v>
      </c>
    </row>
    <row r="7" spans="1:17" ht="15.75">
      <c r="F7" s="3" t="s">
        <v>22</v>
      </c>
      <c r="G7" s="4">
        <f>COUNTIF(G1:G6,"Strongly Agree")</f>
        <v>1</v>
      </c>
      <c r="H7" s="4">
        <f t="shared" ref="H7:O7" si="0">COUNTIF(H1:H6,"Strongly Agree")</f>
        <v>2</v>
      </c>
      <c r="I7" s="4">
        <f t="shared" si="0"/>
        <v>2</v>
      </c>
      <c r="J7" s="4">
        <f t="shared" si="0"/>
        <v>1</v>
      </c>
      <c r="K7" s="4">
        <f t="shared" si="0"/>
        <v>2</v>
      </c>
      <c r="L7" s="4">
        <f t="shared" si="0"/>
        <v>1</v>
      </c>
      <c r="M7" s="4">
        <f t="shared" si="0"/>
        <v>2</v>
      </c>
      <c r="N7" s="4">
        <f t="shared" si="0"/>
        <v>1</v>
      </c>
      <c r="O7" s="4">
        <f>COUNTIF(O1:O6,"Strongly Agree")</f>
        <v>1</v>
      </c>
      <c r="P7" s="5">
        <f>COUNTIF(P1:P6,"5")</f>
        <v>4</v>
      </c>
      <c r="Q7" s="5">
        <f>COUNTIF(Q1:Q6,"Highly Satisfied")</f>
        <v>3</v>
      </c>
    </row>
    <row r="8" spans="1:17" ht="15.75">
      <c r="F8" s="3" t="s">
        <v>23</v>
      </c>
      <c r="G8" s="4">
        <f>COUNTIF(G1:G6,"Agree")</f>
        <v>5</v>
      </c>
      <c r="H8" s="4">
        <f t="shared" ref="H8:O8" si="1">COUNTIF(H1:H6,"Agree")</f>
        <v>4</v>
      </c>
      <c r="I8" s="4">
        <f t="shared" si="1"/>
        <v>4</v>
      </c>
      <c r="J8" s="4">
        <f t="shared" si="1"/>
        <v>5</v>
      </c>
      <c r="K8" s="4">
        <f t="shared" si="1"/>
        <v>3</v>
      </c>
      <c r="L8" s="4">
        <f t="shared" si="1"/>
        <v>3</v>
      </c>
      <c r="M8" s="4">
        <f t="shared" si="1"/>
        <v>3</v>
      </c>
      <c r="N8" s="4">
        <f t="shared" si="1"/>
        <v>4</v>
      </c>
      <c r="O8" s="4">
        <f t="shared" si="1"/>
        <v>3</v>
      </c>
      <c r="P8" s="5">
        <f>COUNTIF(P1:P6,"4")</f>
        <v>1</v>
      </c>
      <c r="Q8" s="5">
        <f>COUNTIF(Q1:Q6,"Satisfied")</f>
        <v>3</v>
      </c>
    </row>
    <row r="9" spans="1:17" ht="15.75">
      <c r="F9" s="3" t="s">
        <v>29</v>
      </c>
      <c r="G9" s="4">
        <f>COUNTIF(G1:G6,"Not Agree &amp; Not Disagree")</f>
        <v>0</v>
      </c>
      <c r="H9" s="4">
        <f t="shared" ref="H9:O9" si="2">COUNTIF(H1:H6,"Not Agree &amp; Not Disagree")</f>
        <v>0</v>
      </c>
      <c r="I9" s="4">
        <f t="shared" si="2"/>
        <v>0</v>
      </c>
      <c r="J9" s="4">
        <f t="shared" si="2"/>
        <v>0</v>
      </c>
      <c r="K9" s="4">
        <f t="shared" si="2"/>
        <v>0</v>
      </c>
      <c r="L9" s="4">
        <f t="shared" si="2"/>
        <v>1</v>
      </c>
      <c r="M9" s="4">
        <f t="shared" si="2"/>
        <v>1</v>
      </c>
      <c r="N9" s="4">
        <f t="shared" si="2"/>
        <v>0</v>
      </c>
      <c r="O9" s="4">
        <f t="shared" si="2"/>
        <v>1</v>
      </c>
      <c r="P9" s="5">
        <f>COUNTIF(P1:P6,3)</f>
        <v>1</v>
      </c>
      <c r="Q9" s="5">
        <f>COUNTIF(Q1:Q6,"Avarage")</f>
        <v>0</v>
      </c>
    </row>
    <row r="10" spans="1:17" ht="15.75">
      <c r="F10" s="3" t="s">
        <v>46</v>
      </c>
      <c r="G10" s="4">
        <f>COUNTIF(G1:G6,"Disagree")</f>
        <v>0</v>
      </c>
      <c r="H10" s="4">
        <f t="shared" ref="H10:O10" si="3">COUNTIF(H1:H6,"Disagree")</f>
        <v>0</v>
      </c>
      <c r="I10" s="4">
        <f t="shared" si="3"/>
        <v>0</v>
      </c>
      <c r="J10" s="4">
        <f t="shared" si="3"/>
        <v>0</v>
      </c>
      <c r="K10" s="4">
        <f t="shared" si="3"/>
        <v>0</v>
      </c>
      <c r="L10" s="4">
        <f t="shared" si="3"/>
        <v>1</v>
      </c>
      <c r="M10" s="4">
        <f t="shared" si="3"/>
        <v>0</v>
      </c>
      <c r="N10" s="4">
        <f t="shared" si="3"/>
        <v>1</v>
      </c>
      <c r="O10" s="4">
        <f t="shared" si="3"/>
        <v>1</v>
      </c>
      <c r="P10" s="5">
        <f>COUNTIF(P1:P6,2)</f>
        <v>0</v>
      </c>
      <c r="Q10" s="5">
        <f>COUNTIF(Q1:Q6,"Dissatisfied")</f>
        <v>0</v>
      </c>
    </row>
    <row r="11" spans="1:17" ht="15.75">
      <c r="F11" s="3" t="s">
        <v>24</v>
      </c>
      <c r="G11" s="4">
        <f>COUNTIF(G1:G6,"Strongly Disagree")</f>
        <v>0</v>
      </c>
      <c r="H11" s="4">
        <f t="shared" ref="H11:O11" si="4">COUNTIF(H1:H6,"Strongly Disagree")</f>
        <v>0</v>
      </c>
      <c r="I11" s="4">
        <f t="shared" si="4"/>
        <v>0</v>
      </c>
      <c r="J11" s="4">
        <f t="shared" si="4"/>
        <v>0</v>
      </c>
      <c r="K11" s="4">
        <f t="shared" si="4"/>
        <v>1</v>
      </c>
      <c r="L11" s="4">
        <f t="shared" si="4"/>
        <v>0</v>
      </c>
      <c r="M11" s="4">
        <f t="shared" si="4"/>
        <v>0</v>
      </c>
      <c r="N11" s="4">
        <f t="shared" si="4"/>
        <v>0</v>
      </c>
      <c r="O11" s="4">
        <f t="shared" si="4"/>
        <v>0</v>
      </c>
      <c r="P11" s="5">
        <f>COUNTIF(P1:P6,1)</f>
        <v>0</v>
      </c>
      <c r="Q11" s="5">
        <f>COUNTIF(Q1:Q6,"Highly Dissatisfied")</f>
        <v>0</v>
      </c>
    </row>
    <row r="47" spans="1:17">
      <c r="A47" t="s">
        <v>53</v>
      </c>
      <c r="B47" t="s">
        <v>32</v>
      </c>
      <c r="C47" t="s">
        <v>33</v>
      </c>
      <c r="D47" t="s">
        <v>20</v>
      </c>
      <c r="E47">
        <v>221416</v>
      </c>
      <c r="F47" t="s">
        <v>45</v>
      </c>
      <c r="G47" t="s">
        <v>23</v>
      </c>
      <c r="H47" t="s">
        <v>23</v>
      </c>
      <c r="I47" t="s">
        <v>23</v>
      </c>
      <c r="J47" t="s">
        <v>23</v>
      </c>
      <c r="K47" t="s">
        <v>23</v>
      </c>
      <c r="L47" t="s">
        <v>23</v>
      </c>
      <c r="M47" t="s">
        <v>23</v>
      </c>
      <c r="N47" t="s">
        <v>23</v>
      </c>
      <c r="O47" t="s">
        <v>23</v>
      </c>
      <c r="P47">
        <v>5</v>
      </c>
      <c r="Q47" t="s">
        <v>25</v>
      </c>
    </row>
    <row r="48" spans="1:17">
      <c r="A48" t="s">
        <v>100</v>
      </c>
      <c r="B48" t="s">
        <v>27</v>
      </c>
      <c r="C48" t="s">
        <v>35</v>
      </c>
      <c r="D48" t="s">
        <v>20</v>
      </c>
      <c r="F48" t="s">
        <v>45</v>
      </c>
      <c r="G48" t="s">
        <v>23</v>
      </c>
      <c r="H48" t="s">
        <v>23</v>
      </c>
      <c r="I48" t="s">
        <v>23</v>
      </c>
      <c r="J48" t="s">
        <v>23</v>
      </c>
      <c r="K48" t="s">
        <v>23</v>
      </c>
      <c r="L48" t="s">
        <v>23</v>
      </c>
      <c r="M48" t="s">
        <v>23</v>
      </c>
      <c r="N48" t="s">
        <v>23</v>
      </c>
      <c r="O48" t="s">
        <v>23</v>
      </c>
      <c r="P48">
        <v>3</v>
      </c>
      <c r="Q48" t="s">
        <v>30</v>
      </c>
    </row>
    <row r="49" spans="1:17">
      <c r="A49" t="s">
        <v>101</v>
      </c>
      <c r="B49" t="s">
        <v>18</v>
      </c>
      <c r="C49" t="s">
        <v>19</v>
      </c>
      <c r="D49" t="s">
        <v>20</v>
      </c>
      <c r="E49">
        <v>221411</v>
      </c>
      <c r="F49" t="s">
        <v>45</v>
      </c>
      <c r="G49" t="s">
        <v>23</v>
      </c>
      <c r="H49" t="s">
        <v>22</v>
      </c>
      <c r="I49" t="s">
        <v>22</v>
      </c>
      <c r="J49" t="s">
        <v>22</v>
      </c>
      <c r="K49" t="s">
        <v>22</v>
      </c>
      <c r="L49" t="s">
        <v>23</v>
      </c>
      <c r="M49" t="s">
        <v>22</v>
      </c>
      <c r="N49" t="s">
        <v>23</v>
      </c>
      <c r="O49" t="s">
        <v>23</v>
      </c>
      <c r="P49">
        <v>5</v>
      </c>
      <c r="Q49" t="s">
        <v>60</v>
      </c>
    </row>
    <row r="50" spans="1:17">
      <c r="A50" t="s">
        <v>108</v>
      </c>
      <c r="B50" t="s">
        <v>106</v>
      </c>
      <c r="C50" t="s">
        <v>107</v>
      </c>
      <c r="D50" t="s">
        <v>20</v>
      </c>
      <c r="F50" t="s">
        <v>45</v>
      </c>
      <c r="G50" t="s">
        <v>23</v>
      </c>
      <c r="H50" t="s">
        <v>23</v>
      </c>
      <c r="I50" t="s">
        <v>23</v>
      </c>
      <c r="J50" t="s">
        <v>23</v>
      </c>
      <c r="K50" t="s">
        <v>23</v>
      </c>
      <c r="L50" t="s">
        <v>23</v>
      </c>
      <c r="M50" t="s">
        <v>23</v>
      </c>
      <c r="N50" t="s">
        <v>23</v>
      </c>
      <c r="O50" t="s">
        <v>23</v>
      </c>
      <c r="P50">
        <v>5</v>
      </c>
      <c r="Q50" t="s">
        <v>25</v>
      </c>
    </row>
    <row r="51" spans="1:17">
      <c r="A51" t="s">
        <v>113</v>
      </c>
      <c r="B51" t="s">
        <v>111</v>
      </c>
      <c r="C51" t="s">
        <v>112</v>
      </c>
      <c r="D51" t="s">
        <v>20</v>
      </c>
      <c r="F51" t="s">
        <v>45</v>
      </c>
      <c r="G51" t="s">
        <v>22</v>
      </c>
      <c r="H51" t="s">
        <v>22</v>
      </c>
      <c r="I51" t="s">
        <v>22</v>
      </c>
      <c r="J51" t="s">
        <v>22</v>
      </c>
      <c r="K51" t="s">
        <v>22</v>
      </c>
      <c r="L51" t="s">
        <v>22</v>
      </c>
      <c r="M51" t="s">
        <v>22</v>
      </c>
      <c r="N51" t="s">
        <v>22</v>
      </c>
      <c r="O51" t="s">
        <v>22</v>
      </c>
      <c r="P51">
        <v>5</v>
      </c>
      <c r="Q51" t="s">
        <v>25</v>
      </c>
    </row>
    <row r="52" spans="1:17" ht="47.25" customHeight="1">
      <c r="G52" s="6" t="s">
        <v>147</v>
      </c>
      <c r="H52" s="6" t="s">
        <v>148</v>
      </c>
      <c r="I52" s="6" t="s">
        <v>149</v>
      </c>
      <c r="J52" s="6" t="s">
        <v>150</v>
      </c>
      <c r="K52" s="6" t="s">
        <v>151</v>
      </c>
      <c r="L52" s="6" t="s">
        <v>152</v>
      </c>
      <c r="M52" s="6" t="s">
        <v>153</v>
      </c>
      <c r="N52" s="6" t="s">
        <v>154</v>
      </c>
      <c r="O52" s="6" t="s">
        <v>155</v>
      </c>
      <c r="P52" s="6" t="s">
        <v>156</v>
      </c>
      <c r="Q52" s="6" t="s">
        <v>157</v>
      </c>
    </row>
    <row r="53" spans="1:17" ht="15.75">
      <c r="F53" s="3" t="s">
        <v>22</v>
      </c>
      <c r="G53" s="4">
        <f>COUNTIF(G47:G51,"Strongly Agree")</f>
        <v>1</v>
      </c>
      <c r="H53" s="4">
        <f>COUNTIF(H47:H51,"Strongly Agree")</f>
        <v>2</v>
      </c>
      <c r="I53" s="4">
        <f>COUNTIF(I47:I51,"Strongly Agree")</f>
        <v>2</v>
      </c>
      <c r="J53" s="4">
        <f>COUNTIF(J47:J51,"Strongly Agree")</f>
        <v>2</v>
      </c>
      <c r="K53" s="4">
        <f>COUNTIF(K47:K51,"Strongly Agree")</f>
        <v>2</v>
      </c>
      <c r="L53" s="4">
        <f>COUNTIF(L47:L51,"Strongly Agree")</f>
        <v>1</v>
      </c>
      <c r="M53" s="4">
        <f>COUNTIF(M47:M51,"Strongly Agree")</f>
        <v>2</v>
      </c>
      <c r="N53" s="4">
        <f>COUNTIF(N47:N51,"Strongly Agree")</f>
        <v>1</v>
      </c>
      <c r="O53" s="4">
        <f>COUNTIF(O47:O51,"Strongly Agree")</f>
        <v>1</v>
      </c>
      <c r="P53" s="5">
        <f>COUNTIF(P47:P51,"5")</f>
        <v>4</v>
      </c>
      <c r="Q53" s="5">
        <f>COUNTIF(Q47:Q51,"Highly Satisfied")</f>
        <v>3</v>
      </c>
    </row>
    <row r="54" spans="1:17" ht="15.75">
      <c r="F54" s="3" t="s">
        <v>23</v>
      </c>
      <c r="G54" s="4">
        <f>COUNTIF(G48:G53,"Strongly Agree")</f>
        <v>1</v>
      </c>
      <c r="H54" s="4">
        <f t="shared" ref="G54:O54" si="5">COUNTIF(H47:H51,"Agree")</f>
        <v>3</v>
      </c>
      <c r="I54" s="4">
        <f t="shared" si="5"/>
        <v>3</v>
      </c>
      <c r="J54" s="4">
        <f t="shared" si="5"/>
        <v>3</v>
      </c>
      <c r="K54" s="4">
        <f t="shared" si="5"/>
        <v>3</v>
      </c>
      <c r="L54" s="4">
        <f t="shared" si="5"/>
        <v>4</v>
      </c>
      <c r="M54" s="4">
        <f t="shared" si="5"/>
        <v>3</v>
      </c>
      <c r="N54" s="4">
        <f t="shared" si="5"/>
        <v>4</v>
      </c>
      <c r="O54" s="4">
        <f t="shared" si="5"/>
        <v>4</v>
      </c>
      <c r="P54" s="5">
        <f>COUNTIF(P47:P51,"4")</f>
        <v>0</v>
      </c>
      <c r="Q54" s="5">
        <f>COUNTIF(Q47:Q51,"Satisfied")</f>
        <v>1</v>
      </c>
    </row>
    <row r="55" spans="1:17" ht="15.75">
      <c r="F55" s="3" t="s">
        <v>29</v>
      </c>
      <c r="G55" s="4">
        <f>COUNTIF(G49:G54,"Strongly Agree")</f>
        <v>1</v>
      </c>
      <c r="H55" s="4">
        <f t="shared" ref="G55:O55" si="6">COUNTIF(H47:H51,"Not Agree &amp; Not Disagree")</f>
        <v>0</v>
      </c>
      <c r="I55" s="4">
        <f t="shared" si="6"/>
        <v>0</v>
      </c>
      <c r="J55" s="4">
        <f t="shared" si="6"/>
        <v>0</v>
      </c>
      <c r="K55" s="4">
        <f t="shared" si="6"/>
        <v>0</v>
      </c>
      <c r="L55" s="4">
        <f t="shared" si="6"/>
        <v>0</v>
      </c>
      <c r="M55" s="4">
        <f t="shared" si="6"/>
        <v>0</v>
      </c>
      <c r="N55" s="4">
        <f t="shared" si="6"/>
        <v>0</v>
      </c>
      <c r="O55" s="4">
        <f t="shared" si="6"/>
        <v>0</v>
      </c>
      <c r="P55" s="5">
        <f>COUNTIF(P47:P51,3)</f>
        <v>1</v>
      </c>
      <c r="Q55" s="5">
        <f>COUNTIF(Q47:Q51,"Avarage")</f>
        <v>1</v>
      </c>
    </row>
    <row r="56" spans="1:17" ht="15.75">
      <c r="F56" s="3" t="s">
        <v>46</v>
      </c>
      <c r="G56" s="4">
        <f>COUNTIF(G50:G55,"Strongly Agree")</f>
        <v>1</v>
      </c>
      <c r="H56" s="4">
        <f t="shared" ref="G56:O56" si="7">COUNTIF(H47:H51,"Disagree")</f>
        <v>0</v>
      </c>
      <c r="I56" s="4">
        <f t="shared" si="7"/>
        <v>0</v>
      </c>
      <c r="J56" s="4">
        <f t="shared" si="7"/>
        <v>0</v>
      </c>
      <c r="K56" s="4">
        <f t="shared" si="7"/>
        <v>0</v>
      </c>
      <c r="L56" s="4">
        <f t="shared" si="7"/>
        <v>0</v>
      </c>
      <c r="M56" s="4">
        <f t="shared" si="7"/>
        <v>0</v>
      </c>
      <c r="N56" s="4">
        <f t="shared" si="7"/>
        <v>0</v>
      </c>
      <c r="O56" s="4">
        <f t="shared" si="7"/>
        <v>0</v>
      </c>
      <c r="P56" s="5">
        <f>COUNTIF(P47:P51,2)</f>
        <v>0</v>
      </c>
      <c r="Q56" s="5">
        <f>COUNTIF(Q47:Q51,"Dissatisfied")</f>
        <v>0</v>
      </c>
    </row>
    <row r="57" spans="1:17" ht="15.75">
      <c r="F57" s="3" t="s">
        <v>24</v>
      </c>
      <c r="G57" s="4">
        <f>COUNTIF(G51:G56,"Strongly Agree")</f>
        <v>1</v>
      </c>
      <c r="H57" s="4">
        <f t="shared" ref="G57:O57" si="8">COUNTIF(H47:H51,"Strongly Disagree")</f>
        <v>0</v>
      </c>
      <c r="I57" s="4">
        <f t="shared" si="8"/>
        <v>0</v>
      </c>
      <c r="J57" s="4">
        <f t="shared" si="8"/>
        <v>0</v>
      </c>
      <c r="K57" s="4">
        <f t="shared" si="8"/>
        <v>0</v>
      </c>
      <c r="L57" s="4">
        <f t="shared" si="8"/>
        <v>0</v>
      </c>
      <c r="M57" s="4">
        <f t="shared" si="8"/>
        <v>0</v>
      </c>
      <c r="N57" s="4">
        <f t="shared" si="8"/>
        <v>0</v>
      </c>
      <c r="O57" s="4">
        <f t="shared" si="8"/>
        <v>0</v>
      </c>
      <c r="P57" s="5">
        <f>COUNTIF(P47:P51,1)</f>
        <v>0</v>
      </c>
      <c r="Q57" s="5">
        <f>COUNTIF(Q47:Q51,"Highly Dissatisfied")</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Q57"/>
  <sheetViews>
    <sheetView topLeftCell="A31" zoomScale="70" zoomScaleNormal="70" workbookViewId="0">
      <selection activeCell="G55" sqref="G55"/>
    </sheetView>
  </sheetViews>
  <sheetFormatPr defaultRowHeight="15"/>
  <cols>
    <col min="4" max="4" width="14.42578125" customWidth="1"/>
  </cols>
  <sheetData>
    <row r="2" spans="1:17">
      <c r="A2" t="s">
        <v>128</v>
      </c>
      <c r="B2" t="s">
        <v>125</v>
      </c>
      <c r="C2" t="s">
        <v>126</v>
      </c>
      <c r="D2" t="s">
        <v>44</v>
      </c>
      <c r="F2" t="s">
        <v>36</v>
      </c>
      <c r="G2" t="s">
        <v>22</v>
      </c>
      <c r="H2" t="s">
        <v>22</v>
      </c>
      <c r="I2" t="s">
        <v>22</v>
      </c>
      <c r="J2" t="s">
        <v>22</v>
      </c>
      <c r="K2" t="s">
        <v>22</v>
      </c>
      <c r="L2" t="s">
        <v>22</v>
      </c>
      <c r="M2" t="s">
        <v>22</v>
      </c>
      <c r="N2" t="s">
        <v>22</v>
      </c>
      <c r="O2" t="s">
        <v>22</v>
      </c>
      <c r="P2">
        <v>5</v>
      </c>
      <c r="Q2" t="s">
        <v>25</v>
      </c>
    </row>
    <row r="3" spans="1:17">
      <c r="A3" t="s">
        <v>131</v>
      </c>
      <c r="B3" t="s">
        <v>132</v>
      </c>
      <c r="C3" t="s">
        <v>63</v>
      </c>
      <c r="D3" t="s">
        <v>44</v>
      </c>
      <c r="F3" t="s">
        <v>36</v>
      </c>
      <c r="G3" t="s">
        <v>23</v>
      </c>
      <c r="H3" t="s">
        <v>23</v>
      </c>
      <c r="I3" t="s">
        <v>23</v>
      </c>
      <c r="J3" t="s">
        <v>23</v>
      </c>
      <c r="K3" t="s">
        <v>22</v>
      </c>
      <c r="L3" t="s">
        <v>23</v>
      </c>
      <c r="M3" t="s">
        <v>22</v>
      </c>
      <c r="N3" t="s">
        <v>24</v>
      </c>
      <c r="O3" t="s">
        <v>24</v>
      </c>
      <c r="P3">
        <v>4</v>
      </c>
      <c r="Q3" t="s">
        <v>60</v>
      </c>
    </row>
    <row r="4" spans="1:17" ht="15.75">
      <c r="F4" s="3" t="s">
        <v>22</v>
      </c>
      <c r="G4" s="4">
        <f>COUNTIF(G2:G3,"Strongly Agree")</f>
        <v>1</v>
      </c>
      <c r="H4" s="4">
        <f t="shared" ref="H4:O4" si="0">COUNTIF(H2:H3,"Strongly Agree")</f>
        <v>1</v>
      </c>
      <c r="I4" s="4">
        <f t="shared" si="0"/>
        <v>1</v>
      </c>
      <c r="J4" s="4">
        <f t="shared" si="0"/>
        <v>1</v>
      </c>
      <c r="K4" s="4">
        <f t="shared" si="0"/>
        <v>2</v>
      </c>
      <c r="L4" s="4">
        <f t="shared" si="0"/>
        <v>1</v>
      </c>
      <c r="M4" s="4">
        <f t="shared" si="0"/>
        <v>2</v>
      </c>
      <c r="N4" s="4">
        <f t="shared" si="0"/>
        <v>1</v>
      </c>
      <c r="O4" s="4">
        <f t="shared" si="0"/>
        <v>1</v>
      </c>
      <c r="P4" s="5">
        <f>COUNTIF(P2:P3,"5")</f>
        <v>1</v>
      </c>
      <c r="Q4" s="5">
        <f>COUNTIF(Q2:Q3,"Highly Satisfied")</f>
        <v>1</v>
      </c>
    </row>
    <row r="5" spans="1:17" ht="15.75">
      <c r="F5" s="3" t="s">
        <v>23</v>
      </c>
      <c r="G5" s="4">
        <f>COUNTIF(G2:G3,"Agree")</f>
        <v>1</v>
      </c>
      <c r="H5" s="4">
        <f t="shared" ref="H5:O5" si="1">COUNTIF(H2:H3,"Agree")</f>
        <v>1</v>
      </c>
      <c r="I5" s="4">
        <f t="shared" si="1"/>
        <v>1</v>
      </c>
      <c r="J5" s="4">
        <f t="shared" si="1"/>
        <v>1</v>
      </c>
      <c r="K5" s="4">
        <f t="shared" si="1"/>
        <v>0</v>
      </c>
      <c r="L5" s="4">
        <f t="shared" si="1"/>
        <v>1</v>
      </c>
      <c r="M5" s="4">
        <f t="shared" si="1"/>
        <v>0</v>
      </c>
      <c r="N5" s="4">
        <f t="shared" si="1"/>
        <v>0</v>
      </c>
      <c r="O5" s="4">
        <f t="shared" si="1"/>
        <v>0</v>
      </c>
      <c r="P5" s="5">
        <f>COUNTIF(P2:P3,"4")</f>
        <v>1</v>
      </c>
      <c r="Q5" s="5">
        <f>COUNTIF(Q2:Q3,"Satisfied")</f>
        <v>1</v>
      </c>
    </row>
    <row r="6" spans="1:17" ht="15.75">
      <c r="F6" s="3" t="s">
        <v>29</v>
      </c>
      <c r="G6" s="4">
        <f>COUNTIF(G3,"Not Agree &amp; Not Disagree")</f>
        <v>0</v>
      </c>
      <c r="H6" s="4">
        <f t="shared" ref="H6:O6" si="2">COUNTIF(H3,"Not Agree &amp; Not Disagree")</f>
        <v>0</v>
      </c>
      <c r="I6" s="4">
        <f t="shared" si="2"/>
        <v>0</v>
      </c>
      <c r="J6" s="4">
        <f t="shared" si="2"/>
        <v>0</v>
      </c>
      <c r="K6" s="4">
        <f t="shared" si="2"/>
        <v>0</v>
      </c>
      <c r="L6" s="4">
        <f t="shared" si="2"/>
        <v>0</v>
      </c>
      <c r="M6" s="4">
        <f t="shared" si="2"/>
        <v>0</v>
      </c>
      <c r="N6" s="4">
        <f t="shared" si="2"/>
        <v>0</v>
      </c>
      <c r="O6" s="4">
        <f t="shared" si="2"/>
        <v>0</v>
      </c>
      <c r="P6" s="5">
        <f>COUNTIF(P2:P3,3)</f>
        <v>0</v>
      </c>
      <c r="Q6" s="5">
        <f>COUNTIF(Q2:Q3,"Avarage")</f>
        <v>0</v>
      </c>
    </row>
    <row r="7" spans="1:17" ht="15.75">
      <c r="F7" s="3" t="s">
        <v>46</v>
      </c>
      <c r="G7" s="4">
        <f>COUNTIF(G2:G3,"Disagree")</f>
        <v>0</v>
      </c>
      <c r="H7" s="4">
        <f t="shared" ref="H7:O7" si="3">COUNTIF(H2:H3,"Disagree")</f>
        <v>0</v>
      </c>
      <c r="I7" s="4">
        <f t="shared" si="3"/>
        <v>0</v>
      </c>
      <c r="J7" s="4">
        <f t="shared" si="3"/>
        <v>0</v>
      </c>
      <c r="K7" s="4">
        <f t="shared" si="3"/>
        <v>0</v>
      </c>
      <c r="L7" s="4">
        <f t="shared" si="3"/>
        <v>0</v>
      </c>
      <c r="M7" s="4">
        <f t="shared" si="3"/>
        <v>0</v>
      </c>
      <c r="N7" s="4">
        <f t="shared" si="3"/>
        <v>0</v>
      </c>
      <c r="O7" s="4">
        <f t="shared" si="3"/>
        <v>0</v>
      </c>
      <c r="P7" s="5">
        <f>COUNTIF(P2:P3,2)</f>
        <v>0</v>
      </c>
      <c r="Q7" s="5">
        <f>COUNTIF(Q2:Q3,"Dissatisfied")</f>
        <v>0</v>
      </c>
    </row>
    <row r="8" spans="1:17" ht="15.75">
      <c r="F8" s="3" t="s">
        <v>24</v>
      </c>
      <c r="G8" s="4">
        <f>COUNTIF(G2:G3,"Strongly Disagree")</f>
        <v>0</v>
      </c>
      <c r="H8" s="4">
        <f t="shared" ref="H8:O8" si="4">COUNTIF(H2:H3,"Strongly Disagree")</f>
        <v>0</v>
      </c>
      <c r="I8" s="4">
        <f t="shared" si="4"/>
        <v>0</v>
      </c>
      <c r="J8" s="4">
        <f t="shared" si="4"/>
        <v>0</v>
      </c>
      <c r="K8" s="4">
        <f t="shared" si="4"/>
        <v>0</v>
      </c>
      <c r="L8" s="4">
        <f t="shared" si="4"/>
        <v>0</v>
      </c>
      <c r="M8" s="4">
        <f t="shared" si="4"/>
        <v>0</v>
      </c>
      <c r="N8" s="4">
        <f t="shared" si="4"/>
        <v>1</v>
      </c>
      <c r="O8" s="4">
        <f t="shared" si="4"/>
        <v>1</v>
      </c>
      <c r="P8" s="5">
        <f>COUNTIF(P2:P3:P3,1)</f>
        <v>0</v>
      </c>
      <c r="Q8" s="5">
        <f>COUNTIF(Q2:Q3,"Highly Dissatisfied")</f>
        <v>0</v>
      </c>
    </row>
    <row r="46" spans="1:17">
      <c r="A46" t="s">
        <v>34</v>
      </c>
      <c r="B46" t="s">
        <v>27</v>
      </c>
      <c r="C46" t="s">
        <v>35</v>
      </c>
      <c r="D46" t="s">
        <v>20</v>
      </c>
      <c r="E46">
        <v>221418</v>
      </c>
      <c r="F46" t="s">
        <v>36</v>
      </c>
      <c r="G46" t="s">
        <v>23</v>
      </c>
      <c r="H46" t="s">
        <v>22</v>
      </c>
      <c r="I46" t="s">
        <v>22</v>
      </c>
      <c r="J46" t="s">
        <v>22</v>
      </c>
      <c r="K46" t="s">
        <v>23</v>
      </c>
      <c r="L46" t="s">
        <v>23</v>
      </c>
      <c r="M46" t="s">
        <v>23</v>
      </c>
      <c r="N46" t="s">
        <v>23</v>
      </c>
      <c r="O46" t="s">
        <v>29</v>
      </c>
      <c r="P46">
        <v>4</v>
      </c>
      <c r="Q46" t="s">
        <v>30</v>
      </c>
    </row>
    <row r="47" spans="1:17">
      <c r="A47" t="s">
        <v>58</v>
      </c>
      <c r="B47" t="s">
        <v>59</v>
      </c>
      <c r="C47" t="s">
        <v>33</v>
      </c>
      <c r="D47" t="s">
        <v>20</v>
      </c>
      <c r="F47" t="s">
        <v>36</v>
      </c>
      <c r="G47" t="s">
        <v>23</v>
      </c>
      <c r="H47" t="s">
        <v>23</v>
      </c>
      <c r="I47" t="s">
        <v>23</v>
      </c>
      <c r="J47" t="s">
        <v>23</v>
      </c>
      <c r="K47" t="s">
        <v>22</v>
      </c>
      <c r="L47" t="s">
        <v>23</v>
      </c>
      <c r="M47" t="s">
        <v>23</v>
      </c>
      <c r="N47" t="s">
        <v>23</v>
      </c>
      <c r="O47" t="s">
        <v>23</v>
      </c>
      <c r="P47">
        <v>5</v>
      </c>
      <c r="Q47" t="s">
        <v>60</v>
      </c>
    </row>
    <row r="48" spans="1:17">
      <c r="A48" t="s">
        <v>103</v>
      </c>
      <c r="B48" t="s">
        <v>18</v>
      </c>
      <c r="C48" t="s">
        <v>19</v>
      </c>
      <c r="D48" t="s">
        <v>20</v>
      </c>
      <c r="E48">
        <v>221411</v>
      </c>
      <c r="F48" t="s">
        <v>36</v>
      </c>
      <c r="G48" t="s">
        <v>23</v>
      </c>
      <c r="H48" t="s">
        <v>23</v>
      </c>
      <c r="I48" t="s">
        <v>23</v>
      </c>
      <c r="J48" t="s">
        <v>23</v>
      </c>
      <c r="K48" t="s">
        <v>23</v>
      </c>
      <c r="L48" t="s">
        <v>23</v>
      </c>
      <c r="M48" t="s">
        <v>23</v>
      </c>
      <c r="N48" t="s">
        <v>23</v>
      </c>
      <c r="O48" t="s">
        <v>23</v>
      </c>
      <c r="P48">
        <v>4</v>
      </c>
      <c r="Q48" t="s">
        <v>60</v>
      </c>
    </row>
    <row r="49" spans="1:17">
      <c r="A49" t="s">
        <v>109</v>
      </c>
      <c r="B49" t="s">
        <v>106</v>
      </c>
      <c r="C49" t="s">
        <v>107</v>
      </c>
      <c r="D49" t="s">
        <v>20</v>
      </c>
      <c r="F49" t="s">
        <v>36</v>
      </c>
      <c r="G49" t="s">
        <v>23</v>
      </c>
      <c r="H49" t="s">
        <v>23</v>
      </c>
      <c r="I49" t="s">
        <v>23</v>
      </c>
      <c r="J49" t="s">
        <v>23</v>
      </c>
      <c r="K49" t="s">
        <v>23</v>
      </c>
      <c r="L49" t="s">
        <v>23</v>
      </c>
      <c r="M49" t="s">
        <v>23</v>
      </c>
      <c r="N49" t="s">
        <v>23</v>
      </c>
      <c r="O49" t="s">
        <v>23</v>
      </c>
      <c r="P49">
        <v>5</v>
      </c>
      <c r="Q49" t="s">
        <v>60</v>
      </c>
    </row>
    <row r="50" spans="1:17">
      <c r="A50" t="s">
        <v>114</v>
      </c>
      <c r="B50" t="s">
        <v>111</v>
      </c>
      <c r="C50" t="s">
        <v>112</v>
      </c>
      <c r="D50" t="s">
        <v>20</v>
      </c>
      <c r="F50" t="s">
        <v>36</v>
      </c>
      <c r="G50" t="s">
        <v>23</v>
      </c>
      <c r="H50" t="s">
        <v>23</v>
      </c>
      <c r="I50" t="s">
        <v>23</v>
      </c>
      <c r="J50" t="s">
        <v>23</v>
      </c>
      <c r="K50" t="s">
        <v>23</v>
      </c>
      <c r="L50" t="s">
        <v>23</v>
      </c>
      <c r="M50" t="s">
        <v>23</v>
      </c>
      <c r="N50" t="s">
        <v>23</v>
      </c>
      <c r="O50" t="s">
        <v>23</v>
      </c>
      <c r="P50">
        <v>5</v>
      </c>
      <c r="Q50" t="s">
        <v>25</v>
      </c>
    </row>
    <row r="51" spans="1:17">
      <c r="A51" t="s">
        <v>115</v>
      </c>
      <c r="B51" t="s">
        <v>116</v>
      </c>
      <c r="C51" t="s">
        <v>117</v>
      </c>
      <c r="D51" t="s">
        <v>20</v>
      </c>
      <c r="F51" t="s">
        <v>36</v>
      </c>
      <c r="G51" t="s">
        <v>23</v>
      </c>
      <c r="H51" t="s">
        <v>23</v>
      </c>
      <c r="I51" t="s">
        <v>23</v>
      </c>
      <c r="J51" t="s">
        <v>23</v>
      </c>
      <c r="K51" t="s">
        <v>23</v>
      </c>
      <c r="L51" t="s">
        <v>23</v>
      </c>
      <c r="M51" t="s">
        <v>23</v>
      </c>
      <c r="N51" t="s">
        <v>23</v>
      </c>
      <c r="O51" t="s">
        <v>23</v>
      </c>
      <c r="P51">
        <v>5</v>
      </c>
      <c r="Q51" t="s">
        <v>118</v>
      </c>
    </row>
    <row r="52" spans="1:17">
      <c r="A52" t="s">
        <v>122</v>
      </c>
      <c r="B52" t="s">
        <v>123</v>
      </c>
      <c r="C52" t="s">
        <v>49</v>
      </c>
      <c r="D52" t="s">
        <v>20</v>
      </c>
      <c r="E52">
        <v>221419</v>
      </c>
      <c r="F52" t="s">
        <v>36</v>
      </c>
      <c r="G52" t="s">
        <v>22</v>
      </c>
      <c r="H52" t="s">
        <v>22</v>
      </c>
      <c r="I52" t="s">
        <v>22</v>
      </c>
      <c r="J52" t="s">
        <v>22</v>
      </c>
      <c r="K52" t="s">
        <v>22</v>
      </c>
      <c r="L52" t="s">
        <v>22</v>
      </c>
      <c r="M52" t="s">
        <v>22</v>
      </c>
      <c r="N52" t="s">
        <v>22</v>
      </c>
      <c r="O52" t="s">
        <v>22</v>
      </c>
      <c r="P52">
        <v>5</v>
      </c>
      <c r="Q52" t="s">
        <v>25</v>
      </c>
    </row>
    <row r="53" spans="1:17" ht="15.75">
      <c r="F53" s="3" t="s">
        <v>22</v>
      </c>
      <c r="G53" s="4">
        <f>COUNTIF(G46:G52,"Strongly Agree")</f>
        <v>1</v>
      </c>
      <c r="H53" s="4">
        <f t="shared" ref="H53:O53" si="5">COUNTIF(H46:H52,"Strongly Agree")</f>
        <v>2</v>
      </c>
      <c r="I53" s="4">
        <f t="shared" si="5"/>
        <v>2</v>
      </c>
      <c r="J53" s="4">
        <f t="shared" si="5"/>
        <v>2</v>
      </c>
      <c r="K53" s="4">
        <f t="shared" si="5"/>
        <v>2</v>
      </c>
      <c r="L53" s="4">
        <f t="shared" si="5"/>
        <v>1</v>
      </c>
      <c r="M53" s="4">
        <f t="shared" si="5"/>
        <v>1</v>
      </c>
      <c r="N53" s="4">
        <f t="shared" si="5"/>
        <v>1</v>
      </c>
      <c r="O53" s="4">
        <f t="shared" si="5"/>
        <v>1</v>
      </c>
      <c r="P53" s="5">
        <f>COUNTIF(P46:P52,"5")</f>
        <v>5</v>
      </c>
      <c r="Q53" s="5">
        <f>COUNTIF(Q46:Q52,"Highly Satisfied")</f>
        <v>2</v>
      </c>
    </row>
    <row r="54" spans="1:17" ht="15.75">
      <c r="F54" s="3" t="s">
        <v>23</v>
      </c>
      <c r="G54" s="4">
        <f>COUNTIF(G46:G52,"Agree")</f>
        <v>6</v>
      </c>
      <c r="H54" s="4">
        <f t="shared" ref="H54:O54" si="6">COUNTIF(H46:H52,"Agree")</f>
        <v>5</v>
      </c>
      <c r="I54" s="4">
        <f t="shared" si="6"/>
        <v>5</v>
      </c>
      <c r="J54" s="4">
        <f t="shared" si="6"/>
        <v>5</v>
      </c>
      <c r="K54" s="4">
        <f t="shared" si="6"/>
        <v>5</v>
      </c>
      <c r="L54" s="4">
        <f t="shared" si="6"/>
        <v>6</v>
      </c>
      <c r="M54" s="4">
        <f t="shared" si="6"/>
        <v>6</v>
      </c>
      <c r="N54" s="4">
        <f t="shared" si="6"/>
        <v>6</v>
      </c>
      <c r="O54" s="4">
        <f t="shared" si="6"/>
        <v>5</v>
      </c>
      <c r="P54" s="5">
        <f>COUNTIF(P46:P52,"4")</f>
        <v>2</v>
      </c>
      <c r="Q54" s="5">
        <f>COUNTIF(Q46:Q52,"Satisfied")</f>
        <v>3</v>
      </c>
    </row>
    <row r="55" spans="1:17" ht="15.75">
      <c r="F55" s="3" t="s">
        <v>29</v>
      </c>
      <c r="G55" s="4">
        <f>COUNTIF(G46:G52,"Not Agree &amp; Not Disagree")</f>
        <v>0</v>
      </c>
      <c r="H55" s="4">
        <f t="shared" ref="H55:O55" si="7">COUNTIF(H46:H52,"Not Agree &amp; Not Disagree")</f>
        <v>0</v>
      </c>
      <c r="I55" s="4">
        <f t="shared" si="7"/>
        <v>0</v>
      </c>
      <c r="J55" s="4">
        <f t="shared" si="7"/>
        <v>0</v>
      </c>
      <c r="K55" s="4">
        <f t="shared" si="7"/>
        <v>0</v>
      </c>
      <c r="L55" s="4">
        <f t="shared" si="7"/>
        <v>0</v>
      </c>
      <c r="M55" s="4">
        <f t="shared" si="7"/>
        <v>0</v>
      </c>
      <c r="N55" s="4">
        <f t="shared" si="7"/>
        <v>0</v>
      </c>
      <c r="O55" s="4">
        <f t="shared" si="7"/>
        <v>1</v>
      </c>
      <c r="P55" s="5">
        <f>COUNTIF(P46:P52,3)</f>
        <v>0</v>
      </c>
      <c r="Q55" s="5">
        <f>COUNTIF(Q46:Q52,"Avarage")</f>
        <v>1</v>
      </c>
    </row>
    <row r="56" spans="1:17" ht="15.75">
      <c r="F56" s="3" t="s">
        <v>46</v>
      </c>
      <c r="G56" s="4">
        <f>COUNTIF(G46:G52,"Disagree")</f>
        <v>0</v>
      </c>
      <c r="H56" s="4">
        <f t="shared" ref="H56:O56" si="8">COUNTIF(H46:H52,"Disagree")</f>
        <v>0</v>
      </c>
      <c r="I56" s="4">
        <f t="shared" si="8"/>
        <v>0</v>
      </c>
      <c r="J56" s="4">
        <f t="shared" si="8"/>
        <v>0</v>
      </c>
      <c r="K56" s="4">
        <f t="shared" si="8"/>
        <v>0</v>
      </c>
      <c r="L56" s="4">
        <f t="shared" si="8"/>
        <v>0</v>
      </c>
      <c r="M56" s="4">
        <f t="shared" si="8"/>
        <v>0</v>
      </c>
      <c r="N56" s="4">
        <f t="shared" si="8"/>
        <v>0</v>
      </c>
      <c r="O56" s="4">
        <f t="shared" si="8"/>
        <v>0</v>
      </c>
      <c r="P56" s="5">
        <f>COUNTIF(P46:P52,2)</f>
        <v>0</v>
      </c>
      <c r="Q56" s="5">
        <f>COUNTIF(Q46:Q52,"Dissatisfied")</f>
        <v>0</v>
      </c>
    </row>
    <row r="57" spans="1:17" ht="15.75">
      <c r="F57" s="3" t="s">
        <v>24</v>
      </c>
      <c r="G57" s="4">
        <f>COUNTIF(G46:G52,"Strongly Disagree")</f>
        <v>0</v>
      </c>
      <c r="H57" s="4">
        <f t="shared" ref="H57:O57" si="9">COUNTIF(H46:H52,"Strongly Disagree")</f>
        <v>0</v>
      </c>
      <c r="I57" s="4">
        <f t="shared" si="9"/>
        <v>0</v>
      </c>
      <c r="J57" s="4">
        <f t="shared" si="9"/>
        <v>0</v>
      </c>
      <c r="K57" s="4">
        <f t="shared" si="9"/>
        <v>0</v>
      </c>
      <c r="L57" s="4">
        <f t="shared" si="9"/>
        <v>0</v>
      </c>
      <c r="M57" s="4">
        <f t="shared" si="9"/>
        <v>0</v>
      </c>
      <c r="N57" s="4">
        <f t="shared" si="9"/>
        <v>0</v>
      </c>
      <c r="O57" s="4">
        <f t="shared" si="9"/>
        <v>0</v>
      </c>
      <c r="P57" s="5">
        <f>COUNTIF(P46:P52,1)</f>
        <v>0</v>
      </c>
      <c r="Q57" s="5">
        <f>COUNTIF(Q46:Q52,"Highly Dissatisfied")</f>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Q51"/>
  <sheetViews>
    <sheetView topLeftCell="A28" zoomScale="70" zoomScaleNormal="70" workbookViewId="0">
      <selection activeCell="Q51" sqref="Q51"/>
    </sheetView>
  </sheetViews>
  <sheetFormatPr defaultRowHeight="15"/>
  <sheetData>
    <row r="1" spans="1:17">
      <c r="A1" t="s">
        <v>50</v>
      </c>
      <c r="B1" t="s">
        <v>51</v>
      </c>
      <c r="C1" t="s">
        <v>52</v>
      </c>
      <c r="D1" t="s">
        <v>44</v>
      </c>
      <c r="F1" t="s">
        <v>40</v>
      </c>
      <c r="G1" t="s">
        <v>23</v>
      </c>
      <c r="H1" t="s">
        <v>23</v>
      </c>
      <c r="I1" t="s">
        <v>23</v>
      </c>
      <c r="J1" t="s">
        <v>23</v>
      </c>
      <c r="K1" t="s">
        <v>23</v>
      </c>
      <c r="L1" t="s">
        <v>23</v>
      </c>
      <c r="M1" t="s">
        <v>23</v>
      </c>
      <c r="N1" t="s">
        <v>23</v>
      </c>
      <c r="O1" t="s">
        <v>23</v>
      </c>
      <c r="P1">
        <v>4</v>
      </c>
      <c r="Q1" t="s">
        <v>30</v>
      </c>
    </row>
    <row r="2" spans="1:17">
      <c r="A2" t="s">
        <v>76</v>
      </c>
      <c r="B2" t="s">
        <v>77</v>
      </c>
      <c r="C2" t="s">
        <v>78</v>
      </c>
      <c r="D2" t="s">
        <v>44</v>
      </c>
      <c r="E2">
        <v>221574</v>
      </c>
      <c r="F2" t="s">
        <v>40</v>
      </c>
      <c r="G2" t="s">
        <v>23</v>
      </c>
      <c r="H2" t="s">
        <v>23</v>
      </c>
      <c r="I2" t="s">
        <v>22</v>
      </c>
      <c r="J2" t="s">
        <v>23</v>
      </c>
      <c r="K2" t="s">
        <v>23</v>
      </c>
      <c r="L2" t="s">
        <v>46</v>
      </c>
      <c r="M2" t="s">
        <v>23</v>
      </c>
      <c r="N2" t="s">
        <v>23</v>
      </c>
      <c r="O2" t="s">
        <v>46</v>
      </c>
      <c r="P2">
        <v>5</v>
      </c>
      <c r="Q2" t="s">
        <v>60</v>
      </c>
    </row>
    <row r="3" spans="1:17" ht="15.75">
      <c r="F3" s="3" t="s">
        <v>22</v>
      </c>
      <c r="G3" s="4">
        <f>COUNTIF(G1:G2,"Strongly Agree")</f>
        <v>0</v>
      </c>
      <c r="H3" s="4">
        <f t="shared" ref="H3:O3" si="0">COUNTIF(H1:H2,"Strongly Agree")</f>
        <v>0</v>
      </c>
      <c r="I3" s="4">
        <f t="shared" si="0"/>
        <v>1</v>
      </c>
      <c r="J3" s="4">
        <f t="shared" si="0"/>
        <v>0</v>
      </c>
      <c r="K3" s="4">
        <f t="shared" si="0"/>
        <v>0</v>
      </c>
      <c r="L3" s="4">
        <f t="shared" si="0"/>
        <v>0</v>
      </c>
      <c r="M3" s="4">
        <f t="shared" si="0"/>
        <v>0</v>
      </c>
      <c r="N3" s="4">
        <f t="shared" si="0"/>
        <v>0</v>
      </c>
      <c r="O3" s="4">
        <f t="shared" si="0"/>
        <v>0</v>
      </c>
      <c r="P3" s="5">
        <f>COUNTIF(P1:P2,"5")</f>
        <v>1</v>
      </c>
      <c r="Q3" s="5">
        <f>COUNTIF(Q1:Q2,"Highly Satisfied")</f>
        <v>0</v>
      </c>
    </row>
    <row r="4" spans="1:17" ht="15.75">
      <c r="F4" s="3" t="s">
        <v>23</v>
      </c>
      <c r="G4" s="4">
        <f>COUNTIF(G1:G2,"Agree")</f>
        <v>2</v>
      </c>
      <c r="H4" s="4">
        <f t="shared" ref="H4:O4" si="1">COUNTIF(H1:H2,"Agree")</f>
        <v>2</v>
      </c>
      <c r="I4" s="4">
        <f t="shared" si="1"/>
        <v>1</v>
      </c>
      <c r="J4" s="4">
        <f t="shared" si="1"/>
        <v>2</v>
      </c>
      <c r="K4" s="4">
        <f t="shared" si="1"/>
        <v>2</v>
      </c>
      <c r="L4" s="4">
        <f t="shared" si="1"/>
        <v>1</v>
      </c>
      <c r="M4" s="4">
        <f t="shared" si="1"/>
        <v>2</v>
      </c>
      <c r="N4" s="4">
        <f t="shared" si="1"/>
        <v>2</v>
      </c>
      <c r="O4" s="4">
        <f t="shared" si="1"/>
        <v>1</v>
      </c>
      <c r="P4" s="5">
        <f>COUNTIF(P1:P2,"4")</f>
        <v>1</v>
      </c>
      <c r="Q4" s="5">
        <f>COUNTIF(Q1:Q2,"Satisfied")</f>
        <v>1</v>
      </c>
    </row>
    <row r="5" spans="1:17" ht="15.75">
      <c r="F5" s="3" t="s">
        <v>29</v>
      </c>
      <c r="G5" s="4">
        <f>COUNTIF(G1:G2,"Not Agree &amp; Not Disagree")</f>
        <v>0</v>
      </c>
      <c r="H5" s="4">
        <f t="shared" ref="H5:O5" si="2">COUNTIF(H1:H2,"Not Agree &amp; Not Disagree")</f>
        <v>0</v>
      </c>
      <c r="I5" s="4">
        <f t="shared" si="2"/>
        <v>0</v>
      </c>
      <c r="J5" s="4">
        <f t="shared" si="2"/>
        <v>0</v>
      </c>
      <c r="K5" s="4">
        <f t="shared" si="2"/>
        <v>0</v>
      </c>
      <c r="L5" s="4">
        <f t="shared" si="2"/>
        <v>0</v>
      </c>
      <c r="M5" s="4">
        <f t="shared" si="2"/>
        <v>0</v>
      </c>
      <c r="N5" s="4">
        <f t="shared" si="2"/>
        <v>0</v>
      </c>
      <c r="O5" s="4">
        <f t="shared" si="2"/>
        <v>0</v>
      </c>
      <c r="P5" s="5">
        <f>COUNTIF(P1:P2,3)</f>
        <v>0</v>
      </c>
      <c r="Q5" s="5">
        <f>COUNTIF(Q1:Q2,"Avarage")</f>
        <v>1</v>
      </c>
    </row>
    <row r="6" spans="1:17" ht="15.75">
      <c r="F6" s="3" t="s">
        <v>46</v>
      </c>
      <c r="G6" s="4">
        <f>COUNTIF(G1:G2,"Disagree")</f>
        <v>0</v>
      </c>
      <c r="H6" s="4">
        <f t="shared" ref="H6:O6" si="3">COUNTIF(H1:H2,"Disagree")</f>
        <v>0</v>
      </c>
      <c r="I6" s="4">
        <f t="shared" si="3"/>
        <v>0</v>
      </c>
      <c r="J6" s="4">
        <f t="shared" si="3"/>
        <v>0</v>
      </c>
      <c r="K6" s="4">
        <f t="shared" si="3"/>
        <v>0</v>
      </c>
      <c r="L6" s="4">
        <f t="shared" si="3"/>
        <v>1</v>
      </c>
      <c r="M6" s="4">
        <f t="shared" si="3"/>
        <v>0</v>
      </c>
      <c r="N6" s="4">
        <f t="shared" si="3"/>
        <v>0</v>
      </c>
      <c r="O6" s="4">
        <f t="shared" si="3"/>
        <v>1</v>
      </c>
      <c r="P6" s="5">
        <f>COUNTIF(P1:P2,2)</f>
        <v>0</v>
      </c>
      <c r="Q6" s="5">
        <f>COUNTIF(Q1:Q2,"Dissatisfied")</f>
        <v>0</v>
      </c>
    </row>
    <row r="7" spans="1:17" ht="15.75">
      <c r="F7" s="3" t="s">
        <v>24</v>
      </c>
      <c r="G7" s="4">
        <f>COUNTIF(G1:G2,"Strongly Disagree")</f>
        <v>0</v>
      </c>
      <c r="H7" s="4">
        <f t="shared" ref="H7:O7" si="4">COUNTIF(H1:H2,"Strongly Disagree")</f>
        <v>0</v>
      </c>
      <c r="I7" s="4">
        <f t="shared" si="4"/>
        <v>0</v>
      </c>
      <c r="J7" s="4">
        <f t="shared" si="4"/>
        <v>0</v>
      </c>
      <c r="K7" s="4">
        <f t="shared" si="4"/>
        <v>0</v>
      </c>
      <c r="L7" s="4">
        <f t="shared" si="4"/>
        <v>0</v>
      </c>
      <c r="M7" s="4">
        <f t="shared" si="4"/>
        <v>0</v>
      </c>
      <c r="N7" s="4">
        <f t="shared" si="4"/>
        <v>0</v>
      </c>
      <c r="O7" s="4">
        <f t="shared" si="4"/>
        <v>0</v>
      </c>
      <c r="P7" s="5">
        <f>COUNTIF(P1:P2,1)</f>
        <v>0</v>
      </c>
      <c r="Q7" s="5">
        <f>COUNTIF(Q1:Q2,"Highly Dissatisfied")</f>
        <v>0</v>
      </c>
    </row>
    <row r="45" spans="1:17">
      <c r="A45" t="s">
        <v>37</v>
      </c>
      <c r="B45" t="s">
        <v>38</v>
      </c>
      <c r="C45" t="s">
        <v>39</v>
      </c>
      <c r="D45" t="s">
        <v>20</v>
      </c>
      <c r="E45">
        <v>221370</v>
      </c>
      <c r="F45" t="s">
        <v>40</v>
      </c>
      <c r="G45" t="s">
        <v>23</v>
      </c>
      <c r="H45" t="s">
        <v>23</v>
      </c>
      <c r="I45" t="s">
        <v>23</v>
      </c>
      <c r="J45" t="s">
        <v>23</v>
      </c>
      <c r="K45" t="s">
        <v>23</v>
      </c>
      <c r="L45" t="s">
        <v>23</v>
      </c>
      <c r="M45" t="s">
        <v>23</v>
      </c>
      <c r="N45" t="s">
        <v>23</v>
      </c>
      <c r="O45" t="s">
        <v>23</v>
      </c>
      <c r="P45">
        <v>1</v>
      </c>
      <c r="Q45" t="s">
        <v>25</v>
      </c>
    </row>
    <row r="46" spans="1:17">
      <c r="A46" t="s">
        <v>144</v>
      </c>
      <c r="B46" t="s">
        <v>145</v>
      </c>
      <c r="C46" t="s">
        <v>146</v>
      </c>
      <c r="D46" t="s">
        <v>20</v>
      </c>
      <c r="E46">
        <v>221367</v>
      </c>
      <c r="F46" t="s">
        <v>40</v>
      </c>
      <c r="G46" t="s">
        <v>24</v>
      </c>
      <c r="H46" t="s">
        <v>22</v>
      </c>
      <c r="I46" t="s">
        <v>24</v>
      </c>
      <c r="J46" t="s">
        <v>22</v>
      </c>
      <c r="K46" t="s">
        <v>24</v>
      </c>
      <c r="L46" t="s">
        <v>24</v>
      </c>
      <c r="M46" t="s">
        <v>23</v>
      </c>
      <c r="N46" t="s">
        <v>22</v>
      </c>
      <c r="O46" t="s">
        <v>24</v>
      </c>
      <c r="P46">
        <v>1</v>
      </c>
      <c r="Q46" t="s">
        <v>118</v>
      </c>
    </row>
    <row r="47" spans="1:17" ht="15.75">
      <c r="F47" s="3" t="s">
        <v>22</v>
      </c>
      <c r="G47" s="4">
        <f>COUNTIF(G45:G46,"Strongly Agree")</f>
        <v>0</v>
      </c>
      <c r="H47" s="4">
        <f t="shared" ref="H47:O47" si="5">COUNTIF(H45:H46,"Strongly Agree")</f>
        <v>1</v>
      </c>
      <c r="I47" s="4">
        <f t="shared" si="5"/>
        <v>0</v>
      </c>
      <c r="J47" s="4">
        <f t="shared" si="5"/>
        <v>1</v>
      </c>
      <c r="K47" s="4">
        <f t="shared" si="5"/>
        <v>0</v>
      </c>
      <c r="L47" s="4">
        <f t="shared" si="5"/>
        <v>0</v>
      </c>
      <c r="M47" s="4">
        <f t="shared" si="5"/>
        <v>0</v>
      </c>
      <c r="N47" s="4">
        <f t="shared" si="5"/>
        <v>1</v>
      </c>
      <c r="O47" s="4">
        <f t="shared" si="5"/>
        <v>0</v>
      </c>
      <c r="P47" s="5">
        <f>COUNTIF(P45:P46,"5")</f>
        <v>0</v>
      </c>
      <c r="Q47" s="5">
        <f>COUNTIF(Q45:Q46,"Highly Satisfied")</f>
        <v>1</v>
      </c>
    </row>
    <row r="48" spans="1:17" ht="15.75">
      <c r="F48" s="3" t="s">
        <v>23</v>
      </c>
      <c r="G48" s="4">
        <f>COUNTIF(G45:G46,"Agree")</f>
        <v>1</v>
      </c>
      <c r="H48" s="4">
        <f t="shared" ref="H48:O48" si="6">COUNTIF(H45:H46,"Agree")</f>
        <v>1</v>
      </c>
      <c r="I48" s="4">
        <f t="shared" si="6"/>
        <v>1</v>
      </c>
      <c r="J48" s="4">
        <f t="shared" si="6"/>
        <v>1</v>
      </c>
      <c r="K48" s="4">
        <f t="shared" si="6"/>
        <v>1</v>
      </c>
      <c r="L48" s="4">
        <f t="shared" si="6"/>
        <v>1</v>
      </c>
      <c r="M48" s="4">
        <f t="shared" si="6"/>
        <v>2</v>
      </c>
      <c r="N48" s="4">
        <f t="shared" si="6"/>
        <v>1</v>
      </c>
      <c r="O48" s="4">
        <f t="shared" si="6"/>
        <v>1</v>
      </c>
      <c r="P48" s="5">
        <f>COUNTIF(P45:P46,"4")</f>
        <v>0</v>
      </c>
      <c r="Q48" s="5">
        <f>COUNTIF(Q45:Q46,"Satisfied")</f>
        <v>0</v>
      </c>
    </row>
    <row r="49" spans="6:17" ht="15.75">
      <c r="F49" s="3" t="s">
        <v>29</v>
      </c>
      <c r="G49" s="4">
        <f>COUNTIF(G45:G46,"Not Agree &amp; Not Disagree")</f>
        <v>0</v>
      </c>
      <c r="H49" s="4">
        <f t="shared" ref="H49:O49" si="7">COUNTIF(H45:H46,"Not Agree &amp; Not Disagree")</f>
        <v>0</v>
      </c>
      <c r="I49" s="4">
        <f t="shared" si="7"/>
        <v>0</v>
      </c>
      <c r="J49" s="4">
        <f t="shared" si="7"/>
        <v>0</v>
      </c>
      <c r="K49" s="4">
        <f t="shared" si="7"/>
        <v>0</v>
      </c>
      <c r="L49" s="4">
        <f t="shared" si="7"/>
        <v>0</v>
      </c>
      <c r="M49" s="4">
        <f t="shared" si="7"/>
        <v>0</v>
      </c>
      <c r="N49" s="4">
        <f t="shared" si="7"/>
        <v>0</v>
      </c>
      <c r="O49" s="4">
        <f t="shared" si="7"/>
        <v>0</v>
      </c>
      <c r="P49" s="5">
        <f>COUNTIF(P45:P46,3)</f>
        <v>0</v>
      </c>
      <c r="Q49" s="5">
        <f>COUNTIF(Q45:Q46,"Avarage")</f>
        <v>0</v>
      </c>
    </row>
    <row r="50" spans="6:17" ht="15.75">
      <c r="F50" s="3" t="s">
        <v>46</v>
      </c>
      <c r="G50" s="4">
        <f>COUNTIF(G45:G46,"Disagree")</f>
        <v>0</v>
      </c>
      <c r="H50" s="4">
        <f t="shared" ref="H50:O50" si="8">COUNTIF(H45:H46,"Disagree")</f>
        <v>0</v>
      </c>
      <c r="I50" s="4">
        <f t="shared" si="8"/>
        <v>0</v>
      </c>
      <c r="J50" s="4">
        <f t="shared" si="8"/>
        <v>0</v>
      </c>
      <c r="K50" s="4">
        <f t="shared" si="8"/>
        <v>0</v>
      </c>
      <c r="L50" s="4">
        <f t="shared" si="8"/>
        <v>0</v>
      </c>
      <c r="M50" s="4">
        <f t="shared" si="8"/>
        <v>0</v>
      </c>
      <c r="N50" s="4">
        <f t="shared" si="8"/>
        <v>0</v>
      </c>
      <c r="O50" s="4">
        <f t="shared" si="8"/>
        <v>0</v>
      </c>
      <c r="P50" s="5">
        <f>COUNTIF(P45:P46,2)</f>
        <v>0</v>
      </c>
      <c r="Q50" s="5">
        <f>COUNTIF(Q45:Q46,"Disstisfied")</f>
        <v>0</v>
      </c>
    </row>
    <row r="51" spans="6:17" ht="15.75">
      <c r="F51" s="3" t="s">
        <v>24</v>
      </c>
      <c r="G51" s="4">
        <f>COUNTIF(G45:G46,"Strongly Disagree")</f>
        <v>1</v>
      </c>
      <c r="H51" s="4">
        <f t="shared" ref="H51:O51" si="9">COUNTIF(H45:H46,"Strongly Disagree")</f>
        <v>0</v>
      </c>
      <c r="I51" s="4">
        <f t="shared" si="9"/>
        <v>1</v>
      </c>
      <c r="J51" s="4">
        <f t="shared" si="9"/>
        <v>0</v>
      </c>
      <c r="K51" s="4">
        <f t="shared" si="9"/>
        <v>1</v>
      </c>
      <c r="L51" s="4">
        <f t="shared" si="9"/>
        <v>1</v>
      </c>
      <c r="M51" s="4">
        <f t="shared" si="9"/>
        <v>0</v>
      </c>
      <c r="N51" s="4">
        <f t="shared" si="9"/>
        <v>0</v>
      </c>
      <c r="O51" s="4">
        <f t="shared" si="9"/>
        <v>1</v>
      </c>
      <c r="P51" s="5">
        <f>COUNTIF(P45:P46,1)</f>
        <v>2</v>
      </c>
      <c r="Q51" s="5">
        <f>COUNTIF(Q45:Q46,"Highly Disstisfied")</f>
        <v>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Q54"/>
  <sheetViews>
    <sheetView topLeftCell="A4" zoomScale="70" zoomScaleNormal="70" workbookViewId="0">
      <selection activeCell="M13" sqref="M13"/>
    </sheetView>
  </sheetViews>
  <sheetFormatPr defaultRowHeight="15"/>
  <cols>
    <col min="4" max="4" width="16.42578125" customWidth="1"/>
  </cols>
  <sheetData>
    <row r="1" spans="1:17">
      <c r="A1" t="s">
        <v>54</v>
      </c>
      <c r="B1" t="s">
        <v>55</v>
      </c>
      <c r="C1" t="s">
        <v>56</v>
      </c>
      <c r="D1" t="s">
        <v>44</v>
      </c>
      <c r="F1" t="s">
        <v>57</v>
      </c>
      <c r="G1" t="s">
        <v>23</v>
      </c>
      <c r="H1" t="s">
        <v>23</v>
      </c>
      <c r="I1" t="s">
        <v>23</v>
      </c>
      <c r="J1" t="s">
        <v>22</v>
      </c>
      <c r="K1" t="s">
        <v>23</v>
      </c>
      <c r="L1" t="s">
        <v>22</v>
      </c>
      <c r="M1" t="s">
        <v>23</v>
      </c>
      <c r="N1" t="s">
        <v>46</v>
      </c>
      <c r="O1" t="s">
        <v>22</v>
      </c>
      <c r="P1">
        <v>5</v>
      </c>
      <c r="Q1" t="s">
        <v>25</v>
      </c>
    </row>
    <row r="2" spans="1:17">
      <c r="A2" t="s">
        <v>73</v>
      </c>
      <c r="B2" t="s">
        <v>74</v>
      </c>
      <c r="C2" t="s">
        <v>75</v>
      </c>
      <c r="D2" t="s">
        <v>44</v>
      </c>
      <c r="E2">
        <v>221237</v>
      </c>
      <c r="F2" t="s">
        <v>57</v>
      </c>
      <c r="G2" t="s">
        <v>23</v>
      </c>
      <c r="H2" t="s">
        <v>23</v>
      </c>
      <c r="I2" t="s">
        <v>23</v>
      </c>
      <c r="J2" t="s">
        <v>23</v>
      </c>
      <c r="K2" t="s">
        <v>23</v>
      </c>
      <c r="L2" t="s">
        <v>23</v>
      </c>
      <c r="M2" t="s">
        <v>23</v>
      </c>
      <c r="N2" t="s">
        <v>23</v>
      </c>
      <c r="O2" t="s">
        <v>23</v>
      </c>
      <c r="P2">
        <v>5</v>
      </c>
      <c r="Q2" t="s">
        <v>60</v>
      </c>
    </row>
    <row r="3" spans="1:17">
      <c r="A3" t="s">
        <v>79</v>
      </c>
      <c r="B3" t="s">
        <v>74</v>
      </c>
      <c r="C3" t="s">
        <v>75</v>
      </c>
      <c r="D3" t="s">
        <v>44</v>
      </c>
      <c r="E3">
        <v>221237</v>
      </c>
      <c r="F3" t="s">
        <v>57</v>
      </c>
      <c r="G3" t="s">
        <v>23</v>
      </c>
      <c r="H3" t="s">
        <v>23</v>
      </c>
      <c r="I3" t="s">
        <v>23</v>
      </c>
      <c r="J3" t="s">
        <v>23</v>
      </c>
      <c r="K3" t="s">
        <v>23</v>
      </c>
      <c r="L3" t="s">
        <v>23</v>
      </c>
      <c r="M3" t="s">
        <v>23</v>
      </c>
      <c r="N3" t="s">
        <v>23</v>
      </c>
      <c r="O3" t="s">
        <v>23</v>
      </c>
      <c r="P3">
        <v>5</v>
      </c>
      <c r="Q3" t="s">
        <v>60</v>
      </c>
    </row>
    <row r="4" spans="1:17">
      <c r="A4" t="s">
        <v>89</v>
      </c>
      <c r="B4" t="s">
        <v>90</v>
      </c>
      <c r="C4" t="s">
        <v>75</v>
      </c>
      <c r="D4" t="s">
        <v>44</v>
      </c>
      <c r="E4">
        <v>221237</v>
      </c>
      <c r="F4" t="s">
        <v>57</v>
      </c>
      <c r="G4" t="s">
        <v>23</v>
      </c>
      <c r="H4" t="s">
        <v>23</v>
      </c>
      <c r="I4" t="s">
        <v>23</v>
      </c>
      <c r="J4" t="s">
        <v>23</v>
      </c>
      <c r="K4" t="s">
        <v>23</v>
      </c>
      <c r="L4" t="s">
        <v>23</v>
      </c>
      <c r="M4" t="s">
        <v>23</v>
      </c>
      <c r="N4" t="s">
        <v>23</v>
      </c>
      <c r="O4" t="s">
        <v>23</v>
      </c>
      <c r="P4">
        <v>5</v>
      </c>
      <c r="Q4" t="s">
        <v>60</v>
      </c>
    </row>
    <row r="5" spans="1:17">
      <c r="A5" t="s">
        <v>94</v>
      </c>
      <c r="B5" t="s">
        <v>95</v>
      </c>
      <c r="C5" t="s">
        <v>96</v>
      </c>
      <c r="D5" t="s">
        <v>44</v>
      </c>
      <c r="E5">
        <v>221241</v>
      </c>
      <c r="F5" t="s">
        <v>57</v>
      </c>
      <c r="G5" t="s">
        <v>23</v>
      </c>
      <c r="H5" t="s">
        <v>23</v>
      </c>
      <c r="I5" t="s">
        <v>23</v>
      </c>
      <c r="J5" t="s">
        <v>23</v>
      </c>
      <c r="K5" t="s">
        <v>23</v>
      </c>
      <c r="L5" t="s">
        <v>23</v>
      </c>
      <c r="M5" t="s">
        <v>23</v>
      </c>
      <c r="N5" t="s">
        <v>23</v>
      </c>
      <c r="O5" t="s">
        <v>23</v>
      </c>
      <c r="P5">
        <v>3</v>
      </c>
      <c r="Q5" t="s">
        <v>25</v>
      </c>
    </row>
    <row r="6" spans="1:17">
      <c r="A6" t="s">
        <v>97</v>
      </c>
      <c r="B6" t="s">
        <v>98</v>
      </c>
      <c r="C6" t="s">
        <v>99</v>
      </c>
      <c r="D6" t="s">
        <v>44</v>
      </c>
      <c r="E6">
        <v>221240</v>
      </c>
      <c r="F6" t="s">
        <v>57</v>
      </c>
      <c r="G6" t="s">
        <v>23</v>
      </c>
      <c r="H6" t="s">
        <v>23</v>
      </c>
      <c r="I6" t="s">
        <v>23</v>
      </c>
      <c r="J6" t="s">
        <v>23</v>
      </c>
      <c r="K6" t="s">
        <v>23</v>
      </c>
      <c r="L6" t="s">
        <v>23</v>
      </c>
      <c r="M6" t="s">
        <v>23</v>
      </c>
      <c r="N6" t="s">
        <v>23</v>
      </c>
      <c r="O6" t="s">
        <v>23</v>
      </c>
      <c r="P6">
        <v>5</v>
      </c>
      <c r="Q6" t="s">
        <v>25</v>
      </c>
    </row>
    <row r="7" spans="1:17" ht="15.75">
      <c r="F7" s="3" t="s">
        <v>22</v>
      </c>
      <c r="G7" s="4">
        <f>COUNTIF(G1:G6,"Strongly Agree")</f>
        <v>0</v>
      </c>
      <c r="H7" s="4">
        <f t="shared" ref="H7:O7" si="0">COUNTIF(H1:H6,"Strongly Agree")</f>
        <v>0</v>
      </c>
      <c r="I7" s="4">
        <f t="shared" si="0"/>
        <v>0</v>
      </c>
      <c r="J7" s="4">
        <f t="shared" si="0"/>
        <v>1</v>
      </c>
      <c r="K7" s="4">
        <f t="shared" si="0"/>
        <v>0</v>
      </c>
      <c r="L7" s="4">
        <f t="shared" si="0"/>
        <v>1</v>
      </c>
      <c r="M7" s="4">
        <f t="shared" si="0"/>
        <v>0</v>
      </c>
      <c r="N7" s="4">
        <f t="shared" si="0"/>
        <v>0</v>
      </c>
      <c r="O7" s="4">
        <f t="shared" si="0"/>
        <v>1</v>
      </c>
      <c r="P7" s="5">
        <f>COUNTIF(P1:P6,"5")</f>
        <v>5</v>
      </c>
      <c r="Q7" s="5">
        <f>COUNTIF(Q1:Q6,"Highly Satisfied")</f>
        <v>3</v>
      </c>
    </row>
    <row r="8" spans="1:17" ht="15.75">
      <c r="F8" s="3" t="s">
        <v>23</v>
      </c>
      <c r="G8" s="4">
        <f>COUNTIF(G1:G6,"Agree")</f>
        <v>6</v>
      </c>
      <c r="H8" s="4">
        <f t="shared" ref="H8:O8" si="1">COUNTIF(H1:H6,"Agree")</f>
        <v>6</v>
      </c>
      <c r="I8" s="4">
        <f t="shared" si="1"/>
        <v>6</v>
      </c>
      <c r="J8" s="4">
        <f t="shared" si="1"/>
        <v>5</v>
      </c>
      <c r="K8" s="4">
        <f t="shared" si="1"/>
        <v>6</v>
      </c>
      <c r="L8" s="4">
        <f t="shared" si="1"/>
        <v>5</v>
      </c>
      <c r="M8" s="4">
        <f t="shared" si="1"/>
        <v>6</v>
      </c>
      <c r="N8" s="4">
        <f t="shared" si="1"/>
        <v>5</v>
      </c>
      <c r="O8" s="4">
        <f t="shared" si="1"/>
        <v>5</v>
      </c>
      <c r="P8" s="5">
        <f>COUNTIF(P1:P6,"4")</f>
        <v>0</v>
      </c>
      <c r="Q8" s="5">
        <f>COUNTIF(Q1:Q6,"Satisfied")</f>
        <v>3</v>
      </c>
    </row>
    <row r="9" spans="1:17" ht="15.75">
      <c r="F9" s="3" t="s">
        <v>29</v>
      </c>
      <c r="G9" s="4">
        <f>COUNTIF(G1:G6,"Not Agree &amp; Not Disagree")</f>
        <v>0</v>
      </c>
      <c r="H9" s="4">
        <f t="shared" ref="H9:O9" si="2">COUNTIF(H1:H6,"Not Agree &amp; Not Disagree")</f>
        <v>0</v>
      </c>
      <c r="I9" s="4">
        <f t="shared" si="2"/>
        <v>0</v>
      </c>
      <c r="J9" s="4">
        <f t="shared" si="2"/>
        <v>0</v>
      </c>
      <c r="K9" s="4">
        <f t="shared" si="2"/>
        <v>0</v>
      </c>
      <c r="L9" s="4">
        <f t="shared" si="2"/>
        <v>0</v>
      </c>
      <c r="M9" s="4">
        <f t="shared" si="2"/>
        <v>0</v>
      </c>
      <c r="N9" s="4">
        <f t="shared" si="2"/>
        <v>0</v>
      </c>
      <c r="O9" s="4">
        <f t="shared" si="2"/>
        <v>0</v>
      </c>
      <c r="P9" s="5">
        <f>COUNTIF(P1:P6,3)</f>
        <v>1</v>
      </c>
      <c r="Q9" s="5">
        <f>COUNTIF(Q1:Q6,"Avarage")</f>
        <v>0</v>
      </c>
    </row>
    <row r="10" spans="1:17" ht="15.75">
      <c r="F10" s="3" t="s">
        <v>46</v>
      </c>
      <c r="G10" s="4">
        <f>COUNTIF(G1:G6,"Disagree")</f>
        <v>0</v>
      </c>
      <c r="H10" s="4">
        <f t="shared" ref="H10:O10" si="3">COUNTIF(H1:H6,"Disagree")</f>
        <v>0</v>
      </c>
      <c r="I10" s="4">
        <f t="shared" si="3"/>
        <v>0</v>
      </c>
      <c r="J10" s="4">
        <f t="shared" si="3"/>
        <v>0</v>
      </c>
      <c r="K10" s="4">
        <f t="shared" si="3"/>
        <v>0</v>
      </c>
      <c r="L10" s="4">
        <f t="shared" si="3"/>
        <v>0</v>
      </c>
      <c r="M10" s="4">
        <f t="shared" si="3"/>
        <v>0</v>
      </c>
      <c r="N10" s="4">
        <f t="shared" si="3"/>
        <v>1</v>
      </c>
      <c r="O10" s="4">
        <f t="shared" si="3"/>
        <v>0</v>
      </c>
      <c r="P10" s="5">
        <f>COUNTIF(P1:P6,2)</f>
        <v>0</v>
      </c>
      <c r="Q10" s="5">
        <f>COUNTIF(Q1:Q6,"Dissatisfied")</f>
        <v>0</v>
      </c>
    </row>
    <row r="11" spans="1:17" ht="15.75">
      <c r="F11" s="3" t="s">
        <v>24</v>
      </c>
      <c r="G11" s="4">
        <f>COUNTIF(G1:G6,"Strongly Disagree")</f>
        <v>0</v>
      </c>
      <c r="H11" s="4">
        <f t="shared" ref="H11:O11" si="4">COUNTIF(H1:H6,"Strongly Disagree")</f>
        <v>0</v>
      </c>
      <c r="I11" s="4">
        <f t="shared" si="4"/>
        <v>0</v>
      </c>
      <c r="J11" s="4">
        <f t="shared" si="4"/>
        <v>0</v>
      </c>
      <c r="K11" s="4">
        <f t="shared" si="4"/>
        <v>0</v>
      </c>
      <c r="L11" s="4">
        <f t="shared" si="4"/>
        <v>0</v>
      </c>
      <c r="M11" s="4">
        <f t="shared" si="4"/>
        <v>0</v>
      </c>
      <c r="N11" s="4">
        <f t="shared" si="4"/>
        <v>0</v>
      </c>
      <c r="O11" s="4">
        <f t="shared" si="4"/>
        <v>0</v>
      </c>
      <c r="P11" s="5">
        <f>COUNTIF(P1:P6,1)</f>
        <v>0</v>
      </c>
      <c r="Q11" s="5">
        <f>COUNTIF(Q1:Q6,"Highly Dissatisfied")</f>
        <v>0</v>
      </c>
    </row>
    <row r="49" spans="1:17">
      <c r="A49" t="s">
        <v>91</v>
      </c>
      <c r="B49" t="s">
        <v>92</v>
      </c>
      <c r="C49" t="s">
        <v>93</v>
      </c>
      <c r="D49" t="s">
        <v>20</v>
      </c>
      <c r="F49" t="s">
        <v>57</v>
      </c>
      <c r="G49" t="s">
        <v>23</v>
      </c>
      <c r="H49" t="s">
        <v>23</v>
      </c>
      <c r="I49" t="s">
        <v>23</v>
      </c>
      <c r="J49" t="s">
        <v>23</v>
      </c>
      <c r="K49" t="s">
        <v>23</v>
      </c>
      <c r="L49" t="s">
        <v>23</v>
      </c>
      <c r="M49" t="s">
        <v>23</v>
      </c>
      <c r="N49" t="s">
        <v>46</v>
      </c>
      <c r="O49" t="s">
        <v>46</v>
      </c>
      <c r="P49">
        <v>5</v>
      </c>
      <c r="Q49" t="s">
        <v>82</v>
      </c>
    </row>
    <row r="50" spans="1:17" ht="15.75">
      <c r="F50" s="3" t="s">
        <v>22</v>
      </c>
      <c r="G50" s="4">
        <f t="shared" ref="G50:O50" si="5">COUNTIF(G45:G49,"Strongly Agree")</f>
        <v>0</v>
      </c>
      <c r="H50" s="4">
        <f t="shared" si="5"/>
        <v>0</v>
      </c>
      <c r="I50" s="4">
        <f t="shared" si="5"/>
        <v>0</v>
      </c>
      <c r="J50" s="4">
        <f t="shared" si="5"/>
        <v>0</v>
      </c>
      <c r="K50" s="4">
        <f t="shared" si="5"/>
        <v>0</v>
      </c>
      <c r="L50" s="4">
        <f t="shared" si="5"/>
        <v>0</v>
      </c>
      <c r="M50" s="4">
        <f t="shared" si="5"/>
        <v>0</v>
      </c>
      <c r="N50" s="4">
        <f t="shared" si="5"/>
        <v>0</v>
      </c>
      <c r="O50" s="4">
        <f t="shared" si="5"/>
        <v>0</v>
      </c>
      <c r="P50" s="5">
        <f>COUNTIF(P49,"5")</f>
        <v>1</v>
      </c>
      <c r="Q50" s="5">
        <f>COUNTIF(Q49,"Highly Satisfied")</f>
        <v>0</v>
      </c>
    </row>
    <row r="51" spans="1:17" ht="15.75">
      <c r="F51" s="3" t="s">
        <v>23</v>
      </c>
      <c r="G51" s="4">
        <f t="shared" ref="G51:O51" si="6">COUNTIF(G45:G49,"Agree")</f>
        <v>1</v>
      </c>
      <c r="H51" s="4">
        <f t="shared" si="6"/>
        <v>1</v>
      </c>
      <c r="I51" s="4">
        <f t="shared" si="6"/>
        <v>1</v>
      </c>
      <c r="J51" s="4">
        <f t="shared" si="6"/>
        <v>1</v>
      </c>
      <c r="K51" s="4">
        <f t="shared" si="6"/>
        <v>1</v>
      </c>
      <c r="L51" s="4">
        <f t="shared" si="6"/>
        <v>1</v>
      </c>
      <c r="M51" s="4">
        <f t="shared" si="6"/>
        <v>1</v>
      </c>
      <c r="N51" s="4">
        <f t="shared" si="6"/>
        <v>0</v>
      </c>
      <c r="O51" s="4">
        <f t="shared" si="6"/>
        <v>0</v>
      </c>
      <c r="P51" s="5">
        <f>COUNTIF(P49,"4")</f>
        <v>0</v>
      </c>
      <c r="Q51" s="5">
        <f>COUNTIF(Q49,"Satisfied")</f>
        <v>0</v>
      </c>
    </row>
    <row r="52" spans="1:17" ht="15.75">
      <c r="F52" s="3" t="s">
        <v>29</v>
      </c>
      <c r="G52" s="4">
        <f t="shared" ref="G52:O52" si="7">COUNTIF(G45:G49,"Not Agree &amp; Not Disagree")</f>
        <v>0</v>
      </c>
      <c r="H52" s="4">
        <f t="shared" si="7"/>
        <v>0</v>
      </c>
      <c r="I52" s="4">
        <f t="shared" si="7"/>
        <v>0</v>
      </c>
      <c r="J52" s="4">
        <f t="shared" si="7"/>
        <v>0</v>
      </c>
      <c r="K52" s="4">
        <f t="shared" si="7"/>
        <v>0</v>
      </c>
      <c r="L52" s="4">
        <f t="shared" si="7"/>
        <v>0</v>
      </c>
      <c r="M52" s="4">
        <f t="shared" si="7"/>
        <v>0</v>
      </c>
      <c r="N52" s="4">
        <f t="shared" si="7"/>
        <v>0</v>
      </c>
      <c r="O52" s="4">
        <f t="shared" si="7"/>
        <v>0</v>
      </c>
      <c r="P52" s="5">
        <f>COUNTIF(P45:P49,3)</f>
        <v>0</v>
      </c>
      <c r="Q52" s="5">
        <f>COUNTIF(Q45:Q49,"Avarage")</f>
        <v>0</v>
      </c>
    </row>
    <row r="53" spans="1:17" ht="15.75">
      <c r="F53" s="3" t="s">
        <v>46</v>
      </c>
      <c r="G53" s="4">
        <f t="shared" ref="G53:O53" si="8">COUNTIF(G45:G49,"Disagree")</f>
        <v>0</v>
      </c>
      <c r="H53" s="4">
        <f t="shared" si="8"/>
        <v>0</v>
      </c>
      <c r="I53" s="4">
        <f t="shared" si="8"/>
        <v>0</v>
      </c>
      <c r="J53" s="4">
        <f t="shared" si="8"/>
        <v>0</v>
      </c>
      <c r="K53" s="4">
        <f t="shared" si="8"/>
        <v>0</v>
      </c>
      <c r="L53" s="4">
        <f t="shared" si="8"/>
        <v>0</v>
      </c>
      <c r="M53" s="4">
        <f t="shared" si="8"/>
        <v>0</v>
      </c>
      <c r="N53" s="4">
        <f t="shared" si="8"/>
        <v>1</v>
      </c>
      <c r="O53" s="4">
        <f t="shared" si="8"/>
        <v>1</v>
      </c>
      <c r="P53" s="5">
        <f>COUNTIF(P45:P49,2)</f>
        <v>0</v>
      </c>
      <c r="Q53" s="5">
        <f>COUNTIF(Q49,"Dissatisfied")</f>
        <v>1</v>
      </c>
    </row>
    <row r="54" spans="1:17" ht="15.75">
      <c r="F54" s="3" t="s">
        <v>24</v>
      </c>
      <c r="G54" s="4">
        <f t="shared" ref="G54:O54" si="9">COUNTIF(G45:G49,"Strongly Disagree")</f>
        <v>0</v>
      </c>
      <c r="H54" s="4">
        <f t="shared" si="9"/>
        <v>0</v>
      </c>
      <c r="I54" s="4">
        <f t="shared" si="9"/>
        <v>0</v>
      </c>
      <c r="J54" s="4">
        <f t="shared" si="9"/>
        <v>0</v>
      </c>
      <c r="K54" s="4">
        <f t="shared" si="9"/>
        <v>0</v>
      </c>
      <c r="L54" s="4">
        <f t="shared" si="9"/>
        <v>0</v>
      </c>
      <c r="M54" s="4">
        <f t="shared" si="9"/>
        <v>0</v>
      </c>
      <c r="N54" s="4">
        <f t="shared" si="9"/>
        <v>0</v>
      </c>
      <c r="O54" s="4">
        <f t="shared" si="9"/>
        <v>0</v>
      </c>
      <c r="P54" s="5">
        <f>COUNTIF(P45:P49,1)</f>
        <v>0</v>
      </c>
      <c r="Q54" s="5">
        <f>COUNTIF(Q49,"Highly Dissatisfied")</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6</vt:i4>
      </vt:variant>
    </vt:vector>
  </HeadingPairs>
  <TitlesOfParts>
    <vt:vector size="6" baseType="lpstr">
      <vt:lpstr>Feedback Form For M.A. Students</vt:lpstr>
      <vt:lpstr>Dr. Kavita Singh</vt:lpstr>
      <vt:lpstr>Dr. Praveen Gupta</vt:lpstr>
      <vt:lpstr>Shri Ashwani Sahu</vt:lpstr>
      <vt:lpstr> Dr. Sarita Swamy</vt:lpstr>
      <vt:lpstr> Dr. A. John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SANTOSH</dc:creator>
  <cp:lastModifiedBy>SANTOSH</cp:lastModifiedBy>
  <dcterms:created xsi:type="dcterms:W3CDTF">2024-03-31T14:22:03Z</dcterms:created>
  <dcterms:modified xsi:type="dcterms:W3CDTF">2024-03-31T14:57:20Z</dcterms:modified>
</cp:coreProperties>
</file>